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庶務係\☆業務課　経理係\☆業務課フォルダー　直下でコピー分\02　下水・業務課\04-4 97  調査（公営企業会計）\000 14_経営比較分析表\R07年度\02_回答\"/>
    </mc:Choice>
  </mc:AlternateContent>
  <xr:revisionPtr revIDLastSave="0" documentId="13_ncr:1_{D82D6399-F117-4236-8795-B52C35B0D468}" xr6:coauthVersionLast="47" xr6:coauthVersionMax="47" xr10:uidLastSave="{00000000-0000-0000-0000-000000000000}"/>
  <workbookProtection workbookAlgorithmName="SHA-512" workbookHashValue="ZM3sbgIxBjhnSM3NxUxJDKk0K4uOJa3J/EuLXkK7Pztkut2TgSt0quB6DFyx9G6ujC/Wacpv+cPWiU6YSS9feA==" workbookSaltValue="P4vuIGrIpHzKookeUx+O0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G85" i="4"/>
  <c r="BB10" i="4"/>
  <c r="AT10" i="4"/>
  <c r="W8" i="4"/>
  <c r="P8" i="4"/>
  <c r="B6"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<sst xmlns="http://schemas.openxmlformats.org/spreadsheetml/2006/main" count="236" uniqueCount="114">
  <si>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</si>
  <si>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</si>
  <si>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</si>
  <si>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</si>
  <si>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</si>
  <si>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</si>
  <si>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</si>
  <si>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</si>
  <si>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</si>
  <si>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</si>
  <si>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</si>
  <si>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</si>
  <si>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</si>
  <si>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</si>
  <si>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</si>
  <si>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</si>
  <si>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</si>
  <si>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</si>
  <si>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</si>
  <si>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</si>
  <si>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</si>
  <si>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</si>
  <si>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</si>
  <si>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</si>
  <si>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</si>
  <si>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</si>
  <si>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</si>
  <si>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</si>
  <si>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</si>
  <si>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</si>
  <si>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</si>
  <si>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</si>
  <si>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</si>
  <si>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</si>
  <si>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</si>
  <si>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</si>
  <si>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</si>
  <si>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</si>
  <si>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</si>
  <si>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</si>
  <si>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</si>
  <si>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</si>
  <si>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</si>
  <si>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</si>
  <si>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</si>
  <si>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</si>
  <si>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</si>
  <si>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</si>
  <si>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</si>
  <si>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</si>
  <si>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</si>
  <si>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</si>
  <si>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</si>
  <si>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</si>
  <si>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</si>
  <si>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</si>
  <si>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</si>
  <si>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</si>
  <si>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</si>
  <si>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</si>
  <si>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</si>
  <si>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</si>
  <si>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</si>
  <si>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</si>
  <si>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</si>
  <si>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</si>
  <si>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</si>
  <si>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</si>
  <si>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</si>
  <si>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</si>
  <si>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</si>
  <si>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</si>
  <si>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</si>
  <si>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</si>
  <si>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</si>
  <si>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</si>
  <si>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</si>
  <si>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</si>
  <si>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</si>
  <si>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</si>
  <si>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</si>
  <si>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</si>
  <si>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</si>
  <si>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</si>
  <si>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</si>
  <si>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</si>
  <si>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</si>
  <si>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</si>
  <si>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</si>
  <si>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</si>
  <si>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</si>
  <si>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</si>
  <si>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</si>
  <si>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</si>
  <si>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</si>
  <si>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大和郡山市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</si>
  <si>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</si>
  <si>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</si>
  <si>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</si>
  <si>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</si>
  <si>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</si>
  <si>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</si>
  <si>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</si>
  <si>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</si>
  <si>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</si>
  <si>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</si>
  <si>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</si>
  <si>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</si>
  <si>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</si>
  <si>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</si>
  <si>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</si>
  <si>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100％を超えており、平成21年度に地方公営企業法の適用を受けて以来、使用料改定など経営改善に取り組んだ成果があらわれていると考えられる。
②累積欠損金比率
　平成26年度以降、累積欠損金比率は0％となっており、現在の経営状況は安定している。
③流動比率
　使用料改定による収入の増加と、企業債残高の減少により、比率は上昇傾向にある。令和2年度に100％を上回り、短期の支払能力は改善傾向にある。
④企業債残高対事業規模比率
　使用料収入の増加と企業債残高の減少により数値は改善傾向にあるが、未だ他団体の平均値を上回っているので、今後も改善に努めていきたい。
⑤経費回収率
　100％を超えたが、これは使用料改定の結果であり、引き続き汚水処理費用の削減に努めていく必要がある。
⑥汚水処理原価
　下水道普及率が100％に近く、有収水量が減少傾向だが、数値はやや横ばい傾向になりつつある。他団体より高い価格となっているが、引き続き経費削減と接続率の向上等に努めていきたい。
⑧水洗化率
　水洗化率は上昇傾向にある。水質保全の観点からも、100％を達成できるよう努力してまいりたい。</t>
    <rPh sb="389" eb="390">
      <t>ヨコ</t>
    </rPh>
    <rPh sb="392" eb="394">
      <t>ケイコウ</t>
    </rPh>
    <phoneticPr fontId="4"/>
  </si>
  <si>
    <t>①有形固定資産減価償却率は毎年上昇しており②管渠老朽化率については、法定耐用年数を超える管渠も発生すると思われることから、計画的な更新、整備が必要になるものと考えいる。
③管渠改善率
　今後は計画的な更新、改築等の管渠整備を進めていかなければならないと考えている。</t>
    <phoneticPr fontId="4"/>
  </si>
  <si>
    <t>　本市の下水道事業では、平成２１年度に地方公営企業法の適用を受けて以降、使用料の改定や借換債の発行による企業債利息の削減など、経営の効率化に取り組んできた。
　その結果、経営状況は改善されつつあるが、下水道の整備が必要な地域がなお存在し、法定耐用年数を迎える管渠が増加してくると思われる。一般会計からの基準外繰入金とともに、適正な使用料水準の確保に努めなければならないことなど、まだまだ多くの課題、問題点を抱えている状況である。
　今後も引き続き、施設の整備・更新やその財源である使用料の確保について、計画的に事業を推進し、効率的、安定的な運営に努めてまいりたい。</t>
    <rPh sb="139" eb="140">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</si>
</sst>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76-48A3-908C-9636F4EC11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FF76-48A3-908C-9636F4EC11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C9-452E-A3DD-DE015CC0504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23C9-452E-A3DD-DE015CC0504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c:v>
                </c:pt>
                <c:pt idx="1">
                  <c:v>94.54</c:v>
                </c:pt>
                <c:pt idx="2">
                  <c:v>95.11</c:v>
                </c:pt>
                <c:pt idx="3">
                  <c:v>95.7</c:v>
                </c:pt>
                <c:pt idx="4">
                  <c:v>97.05</c:v>
                </c:pt>
              </c:numCache>
            </c:numRef>
          </c:val>
          <c:extLst>
            <c:ext xmlns:c16="http://schemas.microsoft.com/office/drawing/2014/chart" uri="{C3380CC4-5D6E-409C-BE32-E72D297353CC}">
              <c16:uniqueId val="{00000000-0184-4D0D-A955-7E0D4C2A4A7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0184-4D0D-A955-7E0D4C2A4A7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108.42</c:v>
                </c:pt>
                <c:pt idx="1">
                  <c:v>112.45</c:v>
                </c:pt>
                <c:pt idx="2">
                  <c:v>112.03</c:v>
                </c:pt>
                <c:pt idx="3">
                  <c:v>112.47</c:v>
                </c:pt>
                <c:pt idx="4">
                  <c:v>111.86</c:v>
                </c:pt>
              </c:numCache>
            </c:numRef>
          </c:val>
          <c:extLst>
            <c:ext xmlns:c16="http://schemas.microsoft.com/office/drawing/2014/chart" uri="{C3380CC4-5D6E-409C-BE32-E72D297353CC}">
              <c16:uniqueId val="{00000000-36B3-4246-A5EE-F41CAF5CEDA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36B3-4246-A5EE-F41CAF5CEDA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29.05</c:v>
                </c:pt>
                <c:pt idx="1">
                  <c:v>31.22</c:v>
                </c:pt>
                <c:pt idx="2">
                  <c:v>33.28</c:v>
                </c:pt>
                <c:pt idx="3">
                  <c:v>35</c:v>
                </c:pt>
                <c:pt idx="4">
                  <c:v>37.159999999999997</c:v>
                </c:pt>
              </c:numCache>
            </c:numRef>
          </c:val>
          <c:extLst>
            <c:ext xmlns:c16="http://schemas.microsoft.com/office/drawing/2014/chart" uri="{C3380CC4-5D6E-409C-BE32-E72D297353CC}">
              <c16:uniqueId val="{00000000-06DF-494B-BB84-7EA21163D8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06DF-494B-BB84-7EA21163D8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C5-43E0-B968-644625DE91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A0C5-43E0-B968-644625DE91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C5-4B13-AC59-E9D44166E1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0BC5-4B13-AC59-E9D44166E1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100.42</c:v>
                </c:pt>
                <c:pt idx="1">
                  <c:v>126.49</c:v>
                </c:pt>
                <c:pt idx="2">
                  <c:v>136.96</c:v>
                </c:pt>
                <c:pt idx="3">
                  <c:v>157.32</c:v>
                </c:pt>
                <c:pt idx="4">
                  <c:v>172.56</c:v>
                </c:pt>
              </c:numCache>
            </c:numRef>
          </c:val>
          <c:extLst>
            <c:ext xmlns:c16="http://schemas.microsoft.com/office/drawing/2014/chart" uri="{C3380CC4-5D6E-409C-BE32-E72D297353CC}">
              <c16:uniqueId val="{00000000-8794-45A0-BE70-CC869C9C05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8794-45A0-BE70-CC869C9C05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745.59</c:v>
                </c:pt>
                <c:pt idx="1">
                  <c:v>769.07</c:v>
                </c:pt>
                <c:pt idx="2">
                  <c:v>758.29</c:v>
                </c:pt>
                <c:pt idx="3">
                  <c:v>721.45</c:v>
                </c:pt>
                <c:pt idx="4">
                  <c:v>675.06</c:v>
                </c:pt>
              </c:numCache>
            </c:numRef>
          </c:val>
          <c:extLst>
            <c:ext xmlns:c16="http://schemas.microsoft.com/office/drawing/2014/chart" uri="{C3380CC4-5D6E-409C-BE32-E72D297353CC}">
              <c16:uniqueId val="{00000000-0F00-4783-B67E-B9731F17EC5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0F00-4783-B67E-B9731F17EC5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99.1</c:v>
                </c:pt>
                <c:pt idx="1">
                  <c:v>101.67</c:v>
                </c:pt>
                <c:pt idx="2">
                  <c:v>101.15</c:v>
                </c:pt>
                <c:pt idx="3">
                  <c:v>103.35</c:v>
                </c:pt>
                <c:pt idx="4">
                  <c:v>103.22</c:v>
                </c:pt>
              </c:numCache>
            </c:numRef>
          </c:val>
          <c:extLst>
            <c:ext xmlns:c16="http://schemas.microsoft.com/office/drawing/2014/chart" uri="{C3380CC4-5D6E-409C-BE32-E72D297353CC}">
              <c16:uniqueId val="{00000000-70CD-4448-8036-F337C9CD15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70CD-4448-8036-F337C9CD15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155.9</c:v>
                </c:pt>
                <c:pt idx="1">
                  <c:v>161.88999999999999</c:v>
                </c:pt>
                <c:pt idx="2">
                  <c:v>163.66</c:v>
                </c:pt>
                <c:pt idx="3">
                  <c:v>162.03</c:v>
                </c:pt>
                <c:pt idx="4">
                  <c:v>162.16999999999999</c:v>
                </c:pt>
              </c:numCache>
            </c:numRef>
          </c:val>
          <c:extLst>
            <c:ext xmlns:c16="http://schemas.microsoft.com/office/drawing/2014/chart" uri="{C3380CC4-5D6E-409C-BE32-E72D297353CC}">
              <c16:uniqueId val="{00000000-E593-432D-B2C2-E58D8F2B09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E593-432D-B2C2-E58D8F2B09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3"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奈良県　大和郡山市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82598</v>
      </c>
      <c r="AM8" s="41"/>
      <c r="AN8" s="41"/>
      <c r="AO8" s="41"/>
      <c r="AP8" s="41"/>
      <c r="AQ8" s="41"/>
      <c r="AR8" s="41"/>
      <c r="AS8" s="41"/>
      <c r="AT8" s="34">
        <f>データ!T6</f>
        <v>42.69</v>
      </c>
      <c r="AU8" s="34"/>
      <c r="AV8" s="34"/>
      <c r="AW8" s="34"/>
      <c r="AX8" s="34"/>
      <c r="AY8" s="34"/>
      <c r="AZ8" s="34"/>
      <c r="BA8" s="34"/>
      <c r="BB8" s="34">
        <f>データ!U6</f>
        <v>1934.83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59.4</v>
      </c>
      <c r="J10" s="34"/>
      <c r="K10" s="34"/>
      <c r="L10" s="34"/>
      <c r="M10" s="34"/>
      <c r="N10" s="34"/>
      <c r="O10" s="34"/>
      <c r="P10" s="34">
        <f>データ!P6</f>
        <v>95.89</v>
      </c>
      <c r="Q10" s="34"/>
      <c r="R10" s="34"/>
      <c r="S10" s="34"/>
      <c r="T10" s="34"/>
      <c r="U10" s="34"/>
      <c r="V10" s="34"/>
      <c r="W10" s="34">
        <f>データ!Q6</f>
        <v>91.95</v>
      </c>
      <c r="X10" s="34"/>
      <c r="Y10" s="34"/>
      <c r="Z10" s="34"/>
      <c r="AA10" s="34"/>
      <c r="AB10" s="34"/>
      <c r="AC10" s="34"/>
      <c r="AD10" s="41">
        <f>データ!R6</f>
        <v>2882</v>
      </c>
      <c r="AE10" s="41"/>
      <c r="AF10" s="41"/>
      <c r="AG10" s="41"/>
      <c r="AH10" s="41"/>
      <c r="AI10" s="41"/>
      <c r="AJ10" s="41"/>
      <c r="AK10" s="2"/>
      <c r="AL10" s="41">
        <f>データ!V6</f>
        <v>78831</v>
      </c>
      <c r="AM10" s="41"/>
      <c r="AN10" s="41"/>
      <c r="AO10" s="41"/>
      <c r="AP10" s="41"/>
      <c r="AQ10" s="41"/>
      <c r="AR10" s="41"/>
      <c r="AS10" s="41"/>
      <c r="AT10" s="34">
        <f>データ!W6</f>
        <v>14.89</v>
      </c>
      <c r="AU10" s="34"/>
      <c r="AV10" s="34"/>
      <c r="AW10" s="34"/>
      <c r="AX10" s="34"/>
      <c r="AY10" s="34"/>
      <c r="AZ10" s="34"/>
      <c r="BA10" s="34"/>
      <c r="BB10" s="34">
        <f>データ!X6</f>
        <v>5294.22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111</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9dZW7e9do0Sdm8hWGISjpU7URpJ+KywtuHt7hLog/TwopSFwRkholWDcdg7genIcFoVgpqeLkSX5nFC/1vjuQ==" saltValue="HyKdKWV0I+ehSQNsXYQay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292036</v>
      </c>
      <c r="D6" s="19">
        <f t="shared" si="3"/>
        <v>46</v>
      </c>
      <c r="E6" s="19">
        <f t="shared" si="3"/>
        <v>17</v>
      </c>
      <c r="F6" s="19">
        <f t="shared" si="3"/>
        <v>1</v>
      </c>
      <c r="G6" s="19">
        <f t="shared" si="3"/>
        <v>0</v>
      </c>
      <c r="H6" s="19" t="str">
        <f t="shared" si="3"/>
        <v>奈良県　大和郡山市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59.4</v>
      </c>
      <c r="P6" s="20">
        <f t="shared" si="3"/>
        <v>95.89</v>
      </c>
      <c r="Q6" s="20">
        <f t="shared" si="3"/>
        <v>91.95</v>
      </c>
      <c r="R6" s="20">
        <f t="shared" si="3"/>
        <v>2882</v>
      </c>
      <c r="S6" s="20">
        <f t="shared" si="3"/>
        <v>82598</v>
      </c>
      <c r="T6" s="20">
        <f t="shared" si="3"/>
        <v>42.69</v>
      </c>
      <c r="U6" s="20">
        <f t="shared" si="3"/>
        <v>1934.83</v>
      </c>
      <c r="V6" s="20">
        <f t="shared" si="3"/>
        <v>78831</v>
      </c>
      <c r="W6" s="20">
        <f t="shared" si="3"/>
        <v>14.89</v>
      </c>
      <c r="X6" s="20">
        <f t="shared" si="3"/>
        <v>5294.22</v>
      </c>
      <c r="Y6" s="21">
        <f>IF(Y7="",NA(),Y7)</f>
        <v>108.42</v>
      </c>
      <c r="Z6" s="21">
        <f t="shared" ref="Z6:AH6" si="4">IF(Z7="",NA(),Z7)</f>
        <v>112.45</v>
      </c>
      <c r="AA6" s="21">
        <f t="shared" si="4"/>
        <v>112.03</v>
      </c>
      <c r="AB6" s="21">
        <f t="shared" si="4"/>
        <v>112.47</v>
      </c>
      <c r="AC6" s="21">
        <f t="shared" si="4"/>
        <v>111.86</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100.42</v>
      </c>
      <c r="AV6" s="21">
        <f t="shared" ref="AV6:BD6" si="6">IF(AV7="",NA(),AV7)</f>
        <v>126.49</v>
      </c>
      <c r="AW6" s="21">
        <f t="shared" si="6"/>
        <v>136.96</v>
      </c>
      <c r="AX6" s="21">
        <f t="shared" si="6"/>
        <v>157.32</v>
      </c>
      <c r="AY6" s="21">
        <f t="shared" si="6"/>
        <v>172.56</v>
      </c>
      <c r="AZ6" s="21">
        <f t="shared" si="6"/>
        <v>67.86</v>
      </c>
      <c r="BA6" s="21">
        <f t="shared" si="6"/>
        <v>72.92</v>
      </c>
      <c r="BB6" s="21">
        <f t="shared" si="6"/>
        <v>81.19</v>
      </c>
      <c r="BC6" s="21">
        <f t="shared" si="6"/>
        <v>85.86</v>
      </c>
      <c r="BD6" s="21">
        <f t="shared" si="6"/>
        <v>94.74</v>
      </c>
      <c r="BE6" s="20" t="str">
        <f>IF(BE7="","",IF(BE7="-","【-】","【"&amp;SUBSTITUTE(TEXT(BE7,"#,##0.00"),"-","△")&amp;"】"))</f>
        <v>【82.75】</v>
      </c>
      <c r="BF6" s="21">
        <f>IF(BF7="",NA(),BF7)</f>
        <v>745.59</v>
      </c>
      <c r="BG6" s="21">
        <f t="shared" ref="BG6:BO6" si="7">IF(BG7="",NA(),BG7)</f>
        <v>769.07</v>
      </c>
      <c r="BH6" s="21">
        <f t="shared" si="7"/>
        <v>758.29</v>
      </c>
      <c r="BI6" s="21">
        <f t="shared" si="7"/>
        <v>721.45</v>
      </c>
      <c r="BJ6" s="21">
        <f t="shared" si="7"/>
        <v>675.06</v>
      </c>
      <c r="BK6" s="21">
        <f t="shared" si="7"/>
        <v>709.4</v>
      </c>
      <c r="BL6" s="21">
        <f t="shared" si="7"/>
        <v>734.47</v>
      </c>
      <c r="BM6" s="21">
        <f t="shared" si="7"/>
        <v>720.89</v>
      </c>
      <c r="BN6" s="21">
        <f t="shared" si="7"/>
        <v>676.93</v>
      </c>
      <c r="BO6" s="21">
        <f t="shared" si="7"/>
        <v>635.88</v>
      </c>
      <c r="BP6" s="20" t="str">
        <f>IF(BP7="","",IF(BP7="-","【-】","【"&amp;SUBSTITUTE(TEXT(BP7,"#,##0.00"),"-","△")&amp;"】"))</f>
        <v>【602.56】</v>
      </c>
      <c r="BQ6" s="21">
        <f>IF(BQ7="",NA(),BQ7)</f>
        <v>99.1</v>
      </c>
      <c r="BR6" s="21">
        <f t="shared" ref="BR6:BZ6" si="8">IF(BR7="",NA(),BR7)</f>
        <v>101.67</v>
      </c>
      <c r="BS6" s="21">
        <f t="shared" si="8"/>
        <v>101.15</v>
      </c>
      <c r="BT6" s="21">
        <f t="shared" si="8"/>
        <v>103.35</v>
      </c>
      <c r="BU6" s="21">
        <f t="shared" si="8"/>
        <v>103.22</v>
      </c>
      <c r="BV6" s="21">
        <f t="shared" si="8"/>
        <v>91.14</v>
      </c>
      <c r="BW6" s="21">
        <f t="shared" si="8"/>
        <v>90.69</v>
      </c>
      <c r="BX6" s="21">
        <f t="shared" si="8"/>
        <v>90.5</v>
      </c>
      <c r="BY6" s="21">
        <f t="shared" si="8"/>
        <v>92.66</v>
      </c>
      <c r="BZ6" s="21">
        <f t="shared" si="8"/>
        <v>93.49</v>
      </c>
      <c r="CA6" s="20" t="str">
        <f>IF(CA7="","",IF(CA7="-","【-】","【"&amp;SUBSTITUTE(TEXT(CA7,"#,##0.00"),"-","△")&amp;"】"))</f>
        <v>【97.94】</v>
      </c>
      <c r="CB6" s="21">
        <f>IF(CB7="",NA(),CB7)</f>
        <v>155.9</v>
      </c>
      <c r="CC6" s="21">
        <f t="shared" ref="CC6:CK6" si="9">IF(CC7="",NA(),CC7)</f>
        <v>161.88999999999999</v>
      </c>
      <c r="CD6" s="21">
        <f t="shared" si="9"/>
        <v>163.66</v>
      </c>
      <c r="CE6" s="21">
        <f t="shared" si="9"/>
        <v>162.03</v>
      </c>
      <c r="CF6" s="21">
        <f t="shared" si="9"/>
        <v>162.16999999999999</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94</v>
      </c>
      <c r="CY6" s="21">
        <f t="shared" ref="CY6:DG6" si="11">IF(CY7="",NA(),CY7)</f>
        <v>94.54</v>
      </c>
      <c r="CZ6" s="21">
        <f t="shared" si="11"/>
        <v>95.11</v>
      </c>
      <c r="DA6" s="21">
        <f t="shared" si="11"/>
        <v>95.7</v>
      </c>
      <c r="DB6" s="21">
        <f t="shared" si="11"/>
        <v>97.05</v>
      </c>
      <c r="DC6" s="21">
        <f t="shared" si="11"/>
        <v>94.17</v>
      </c>
      <c r="DD6" s="21">
        <f t="shared" si="11"/>
        <v>94.27</v>
      </c>
      <c r="DE6" s="21">
        <f t="shared" si="11"/>
        <v>94.46</v>
      </c>
      <c r="DF6" s="21">
        <f t="shared" si="11"/>
        <v>94.37</v>
      </c>
      <c r="DG6" s="21">
        <f t="shared" si="11"/>
        <v>94.61</v>
      </c>
      <c r="DH6" s="20" t="str">
        <f>IF(DH7="","",IF(DH7="-","【-】","【"&amp;SUBSTITUTE(TEXT(DH7,"#,##0.00"),"-","△")&amp;"】"))</f>
        <v>【96.00】</v>
      </c>
      <c r="DI6" s="21">
        <f>IF(DI7="",NA(),DI7)</f>
        <v>29.05</v>
      </c>
      <c r="DJ6" s="21">
        <f t="shared" ref="DJ6:DR6" si="12">IF(DJ7="",NA(),DJ7)</f>
        <v>31.22</v>
      </c>
      <c r="DK6" s="21">
        <f t="shared" si="12"/>
        <v>33.28</v>
      </c>
      <c r="DL6" s="21">
        <f t="shared" si="12"/>
        <v>35</v>
      </c>
      <c r="DM6" s="21">
        <f t="shared" si="12"/>
        <v>37.159999999999997</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292036</v>
      </c>
      <c r="D7" s="23">
        <v>46</v>
      </c>
      <c r="E7" s="23">
        <v>17</v>
      </c>
      <c r="F7" s="23">
        <v>1</v>
      </c>
      <c r="G7" s="23">
        <v>0</v>
      </c>
      <c r="H7" s="23" t="s">
        <v>95</v>
      </c>
      <c r="I7" s="23" t="s">
        <v>96</v>
      </c>
      <c r="J7" s="23" t="s">
        <v>97</v>
      </c>
      <c r="K7" s="23" t="s">
        <v>98</v>
      </c>
      <c r="L7" s="23" t="s">
        <v>99</v>
      </c>
      <c r="M7" s="23" t="s">
        <v>100</v>
      </c>
      <c r="N7" s="24" t="s">
        <v>101</v>
      </c>
      <c r="O7" s="24">
        <v>59.4</v>
      </c>
      <c r="P7" s="24">
        <v>95.89</v>
      </c>
      <c r="Q7" s="24">
        <v>91.95</v>
      </c>
      <c r="R7" s="24">
        <v>2882</v>
      </c>
      <c r="S7" s="24">
        <v>82598</v>
      </c>
      <c r="T7" s="24">
        <v>42.69</v>
      </c>
      <c r="U7" s="24">
        <v>1934.83</v>
      </c>
      <c r="V7" s="24">
        <v>78831</v>
      </c>
      <c r="W7" s="24">
        <v>14.89</v>
      </c>
      <c r="X7" s="24">
        <v>5294.22</v>
      </c>
      <c r="Y7" s="24">
        <v>108.42</v>
      </c>
      <c r="Z7" s="24">
        <v>112.45</v>
      </c>
      <c r="AA7" s="24">
        <v>112.03</v>
      </c>
      <c r="AB7" s="24">
        <v>112.47</v>
      </c>
      <c r="AC7" s="24">
        <v>111.86</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100.42</v>
      </c>
      <c r="AV7" s="24">
        <v>126.49</v>
      </c>
      <c r="AW7" s="24">
        <v>136.96</v>
      </c>
      <c r="AX7" s="24">
        <v>157.32</v>
      </c>
      <c r="AY7" s="24">
        <v>172.56</v>
      </c>
      <c r="AZ7" s="24">
        <v>67.86</v>
      </c>
      <c r="BA7" s="24">
        <v>72.92</v>
      </c>
      <c r="BB7" s="24">
        <v>81.19</v>
      </c>
      <c r="BC7" s="24">
        <v>85.86</v>
      </c>
      <c r="BD7" s="24">
        <v>94.74</v>
      </c>
      <c r="BE7" s="24">
        <v>82.75</v>
      </c>
      <c r="BF7" s="24">
        <v>745.59</v>
      </c>
      <c r="BG7" s="24">
        <v>769.07</v>
      </c>
      <c r="BH7" s="24">
        <v>758.29</v>
      </c>
      <c r="BI7" s="24">
        <v>721.45</v>
      </c>
      <c r="BJ7" s="24">
        <v>675.06</v>
      </c>
      <c r="BK7" s="24">
        <v>709.4</v>
      </c>
      <c r="BL7" s="24">
        <v>734.47</v>
      </c>
      <c r="BM7" s="24">
        <v>720.89</v>
      </c>
      <c r="BN7" s="24">
        <v>676.93</v>
      </c>
      <c r="BO7" s="24">
        <v>635.88</v>
      </c>
      <c r="BP7" s="24">
        <v>602.55999999999995</v>
      </c>
      <c r="BQ7" s="24">
        <v>99.1</v>
      </c>
      <c r="BR7" s="24">
        <v>101.67</v>
      </c>
      <c r="BS7" s="24">
        <v>101.15</v>
      </c>
      <c r="BT7" s="24">
        <v>103.35</v>
      </c>
      <c r="BU7" s="24">
        <v>103.22</v>
      </c>
      <c r="BV7" s="24">
        <v>91.14</v>
      </c>
      <c r="BW7" s="24">
        <v>90.69</v>
      </c>
      <c r="BX7" s="24">
        <v>90.5</v>
      </c>
      <c r="BY7" s="24">
        <v>92.66</v>
      </c>
      <c r="BZ7" s="24">
        <v>93.49</v>
      </c>
      <c r="CA7" s="24">
        <v>97.94</v>
      </c>
      <c r="CB7" s="24">
        <v>155.9</v>
      </c>
      <c r="CC7" s="24">
        <v>161.88999999999999</v>
      </c>
      <c r="CD7" s="24">
        <v>163.66</v>
      </c>
      <c r="CE7" s="24">
        <v>162.03</v>
      </c>
      <c r="CF7" s="24">
        <v>162.16999999999999</v>
      </c>
      <c r="CG7" s="24">
        <v>136.86000000000001</v>
      </c>
      <c r="CH7" s="24">
        <v>138.52000000000001</v>
      </c>
      <c r="CI7" s="24">
        <v>138.66999999999999</v>
      </c>
      <c r="CJ7" s="24">
        <v>139.12</v>
      </c>
      <c r="CK7" s="24">
        <v>141.68</v>
      </c>
      <c r="CL7" s="24">
        <v>140.97999999999999</v>
      </c>
      <c r="CM7" s="24" t="s">
        <v>101</v>
      </c>
      <c r="CN7" s="24" t="s">
        <v>101</v>
      </c>
      <c r="CO7" s="24" t="s">
        <v>101</v>
      </c>
      <c r="CP7" s="24" t="s">
        <v>101</v>
      </c>
      <c r="CQ7" s="24" t="s">
        <v>101</v>
      </c>
      <c r="CR7" s="24">
        <v>60.78</v>
      </c>
      <c r="CS7" s="24">
        <v>59.96</v>
      </c>
      <c r="CT7" s="24">
        <v>59.9</v>
      </c>
      <c r="CU7" s="24">
        <v>60.13</v>
      </c>
      <c r="CV7" s="24">
        <v>62.51</v>
      </c>
      <c r="CW7" s="24">
        <v>60.13</v>
      </c>
      <c r="CX7" s="24">
        <v>94</v>
      </c>
      <c r="CY7" s="24">
        <v>94.54</v>
      </c>
      <c r="CZ7" s="24">
        <v>95.11</v>
      </c>
      <c r="DA7" s="24">
        <v>95.7</v>
      </c>
      <c r="DB7" s="24">
        <v>97.05</v>
      </c>
      <c r="DC7" s="24">
        <v>94.17</v>
      </c>
      <c r="DD7" s="24">
        <v>94.27</v>
      </c>
      <c r="DE7" s="24">
        <v>94.46</v>
      </c>
      <c r="DF7" s="24">
        <v>94.37</v>
      </c>
      <c r="DG7" s="24">
        <v>94.61</v>
      </c>
      <c r="DH7" s="24">
        <v>96</v>
      </c>
      <c r="DI7" s="24">
        <v>29.05</v>
      </c>
      <c r="DJ7" s="24">
        <v>31.22</v>
      </c>
      <c r="DK7" s="24">
        <v>33.28</v>
      </c>
      <c r="DL7" s="24">
        <v>35</v>
      </c>
      <c r="DM7" s="24">
        <v>37.159999999999997</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v>
      </c>
      <c r="EF7" s="24">
        <v>0</v>
      </c>
      <c r="EG7" s="24">
        <v>0</v>
      </c>
      <c r="EH7" s="24">
        <v>0</v>
      </c>
      <c r="EI7" s="24">
        <v>0</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2026-02-06T10:25:41Z</cp:lastPrinted>
  <dcterms:created xsi:type="dcterms:W3CDTF">2025-12-23T06:03:42Z</dcterms:created>
  <dcterms:modified xsi:type="dcterms:W3CDTF">2026-02-06T10:32:09Z</dcterms:modified>
  <cp:category/>
</cp:coreProperties>
</file>