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server\share\庶務係\【庶務係受渡ボックス】\☆☆☆　栁川　☆☆☆\寺尾さん\県　風呂本氏に送信してください\"/>
    </mc:Choice>
  </mc:AlternateContent>
  <xr:revisionPtr revIDLastSave="0" documentId="13_ncr:1_{6CA00199-8612-4452-B1D6-78FD40E47587}" xr6:coauthVersionLast="47" xr6:coauthVersionMax="47" xr10:uidLastSave="{00000000-0000-0000-0000-000000000000}"/>
  <workbookProtection workbookAlgorithmName="SHA-512" workbookHashValue="3rsneIcv9GePLpG1fGMAOpTLGKaw68bY8zV7Grw1Nzp/QrEmPeZKnLd2C9b5uvCbUqcEws7I2YN26xP614Jt9Q==" workbookSaltValue="ahoUBnID0qDXgSQtB/8GMg==" workbookSpinCount="100000" lockStructure="1"/>
  <bookViews>
    <workbookView xWindow="-1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K85" i="4"/>
  <c r="I85" i="4"/>
  <c r="F85" i="4"/>
  <c r="E85" i="4"/>
  <c r="AL10" i="4"/>
  <c r="I10" i="4"/>
  <c r="AL8" i="4"/>
</calcChain>
</file>

<file path=xl/sharedStrings.xml><?xml version="1.0" encoding="utf-8"?>
<sst xmlns="http://schemas.openxmlformats.org/spreadsheetml/2006/main" count="236" uniqueCount="115">
  <si>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</si>
  <si>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</si>
  <si>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</si>
  <si>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</si>
  <si>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</si>
  <si>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</si>
  <si>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</si>
  <si>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</si>
  <si>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</si>
  <si>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</si>
  <si>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</si>
  <si>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</si>
  <si>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</si>
  <si>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</si>
  <si>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</si>
  <si>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</si>
  <si>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</si>
  <si>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</si>
  <si>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</si>
  <si>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</si>
  <si>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</si>
  <si>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</si>
  <si>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</si>
  <si>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</si>
  <si>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</si>
  <si>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</si>
  <si>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</si>
  <si>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</si>
  <si>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</si>
  <si>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</si>
  <si>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</si>
  <si>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</si>
  <si>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</si>
  <si>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</si>
  <si>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</si>
  <si>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</si>
  <si>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</si>
  <si>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</si>
  <si>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</si>
  <si>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</si>
  <si>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</si>
  <si>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</si>
  <si>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</si>
  <si>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</si>
  <si>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</si>
  <si>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</si>
  <si>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</si>
  <si>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</si>
  <si>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</si>
  <si>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</si>
  <si>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</si>
  <si>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</si>
  <si>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</si>
  <si>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</si>
  <si>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</si>
  <si>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</si>
  <si>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</si>
  <si>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</si>
  <si>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</si>
  <si>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</si>
  <si>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</si>
  <si>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</si>
  <si>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</si>
  <si>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</si>
  <si>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</si>
  <si>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</si>
  <si>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</si>
  <si>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</si>
  <si>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</si>
  <si>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</si>
  <si>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</si>
  <si>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</si>
  <si>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</si>
  <si>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</si>
  <si>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</si>
  <si>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</si>
  <si>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</si>
  <si>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</si>
  <si>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</si>
  <si>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</si>
  <si>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</si>
  <si>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</si>
  <si>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</si>
  <si>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</si>
  <si>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</si>
  <si>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</si>
  <si>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</si>
  <si>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</si>
  <si>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</si>
  <si>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</si>
  <si>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</si>
  <si>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</si>
  <si>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</si>
  <si>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</si>
  <si>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</si>
  <si>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</si>
  <si>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奈良県　大和郡山市</t>
  </si>
  <si>
    <t>法適用</t>
  </si>
  <si>
    <t>下水道事業</t>
  </si>
  <si>
    <t>特定環境保全公共下水道</t>
  </si>
  <si>
    <t>D1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</si>
  <si>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</si>
  <si>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</si>
  <si>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</si>
  <si>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</si>
  <si>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</si>
  <si>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</si>
  <si>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</si>
  <si>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</si>
  <si>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</si>
  <si>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</si>
  <si>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</si>
  <si>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①経常収支比率
　従来より、公共下水道を含めた下水道事業全体では１００％を上回っており、経営状況は良好であったが、令和３年度より単独でも１００％を上回っている。
②累積欠損金比率
　従来より、下水道事業全体では欠損金は発生しておらず、経営状況は良好であったが、令和３年度以降、特定環境保全公共下水道事業としても黒字化し、欠損金は発生していない。
④企業債残高対事業規模比率
　グラフは減少しており、特定環境保全公共下水道事業は現在実施しておらず、企業債の残高は減少を続けている。
⑤経費回収率
　使用料改定による料金水準の適正化により、令和３年度以降は回収率は１００％の水準を保っている。
⑥汚水処理原価
　公共下水道の価格ともあわせて、現在の水準を維持、または維持管理費の削減に努めていきたい。
⑧水洗化率
　水洗化率はわずかに上昇傾向にある。水質保全という観点からも、１００％を達成できるよう引き続き努力してまいりたい。
　</t>
    <rPh sb="285" eb="287">
      <t>スイジュン</t>
    </rPh>
    <rPh sb="288" eb="289">
      <t>タモ</t>
    </rPh>
    <phoneticPr fontId="4"/>
  </si>
  <si>
    <t>　①有形固定資産減価償却率は毎年上昇しており②管渠老朽化率については、法定耐用年数を超える管渠も発生すると思われることから、計画的な更新、整備が必要になるものと考えいる。
　③管渠改善率は０％であるが、これは、特定環境保全事業については、平成１４年度で完了して以降、新たに実施していないためである。</t>
    <rPh sb="42" eb="43">
      <t>コ</t>
    </rPh>
    <rPh sb="45" eb="47">
      <t>カンキョ</t>
    </rPh>
    <rPh sb="48" eb="50">
      <t>ハッセイ</t>
    </rPh>
    <rPh sb="53" eb="54">
      <t>オモ</t>
    </rPh>
    <phoneticPr fontId="4"/>
  </si>
  <si>
    <t>　本市の下水道事業では、平成２１年度に地方公営企業法の適用を受けて以降、使用料の改定や借換債の発行による企業債利息の削減など、経営の効率化に取り組んできた。
　その結果、経営状況は改善されつつあるが、下水道の整備が必要な地域がなお存在し、法定耐用年数を迎える管渠が増加してくると思われる。一般会計からの基準外繰入金とともに、適正な使用料水準の確保に努めなければならないことなど、まだまだ多くの課題、問題点を抱えている状況である。
　今後も引き続き、施設の整備・更新やその財源である使用料の確保について、計画的に事業を推進し、効率的、安定的な運営に努めてまいりたい。</t>
    <rPh sb="139" eb="140">
      <t>オモ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</si>
</sst>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64-4425-9A38-181602AE5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0.06</c:v>
                </c:pt>
                <c:pt idx="1">
                  <c:v>0.27</c:v>
                </c:pt>
                <c:pt idx="2">
                  <c:v>0.22</c:v>
                </c:pt>
                <c:pt idx="3">
                  <c:v>0.17</c:v>
                </c:pt>
                <c:pt idx="4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4-4425-9A38-181602AE5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2-476C-81D2-FC790A33F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45.87</c:v>
                </c:pt>
                <c:pt idx="1">
                  <c:v>44.24</c:v>
                </c:pt>
                <c:pt idx="2">
                  <c:v>45.3</c:v>
                </c:pt>
                <c:pt idx="3">
                  <c:v>45.6</c:v>
                </c:pt>
                <c:pt idx="4">
                  <c:v>44.79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2-476C-81D2-FC790A33F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92.92</c:v>
                </c:pt>
                <c:pt idx="1">
                  <c:v>93.48</c:v>
                </c:pt>
                <c:pt idx="2">
                  <c:v>93.64</c:v>
                </c:pt>
                <c:pt idx="3">
                  <c:v>95.28</c:v>
                </c:pt>
                <c:pt idx="4">
                  <c:v>95.19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B1-4C99-94B7-7E25924D2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87.65</c:v>
                </c:pt>
                <c:pt idx="1">
                  <c:v>88.15</c:v>
                </c:pt>
                <c:pt idx="2">
                  <c:v>88.37</c:v>
                </c:pt>
                <c:pt idx="3">
                  <c:v>88.66</c:v>
                </c:pt>
                <c:pt idx="4">
                  <c:v>88.68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1-4C99-94B7-7E25924D2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75.13</c:v>
                </c:pt>
                <c:pt idx="1">
                  <c:v>101.5</c:v>
                </c:pt>
                <c:pt idx="2">
                  <c:v>104.37</c:v>
                </c:pt>
                <c:pt idx="3">
                  <c:v>101.16</c:v>
                </c:pt>
                <c:pt idx="4">
                  <c:v>101.83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1-47D2-8D0D-EA5F1AA92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102.7</c:v>
                </c:pt>
                <c:pt idx="1">
                  <c:v>104.11</c:v>
                </c:pt>
                <c:pt idx="2">
                  <c:v>101.98</c:v>
                </c:pt>
                <c:pt idx="3">
                  <c:v>102.68</c:v>
                </c:pt>
                <c:pt idx="4">
                  <c:v>103.79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1-47D2-8D0D-EA5F1AA92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41.69</c:v>
                </c:pt>
                <c:pt idx="1">
                  <c:v>44.61</c:v>
                </c:pt>
                <c:pt idx="2">
                  <c:v>47.35</c:v>
                </c:pt>
                <c:pt idx="3">
                  <c:v>50.44</c:v>
                </c:pt>
                <c:pt idx="4">
                  <c:v>53.53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D-4031-AD37-B4CCC0870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29.24</c:v>
                </c:pt>
                <c:pt idx="1">
                  <c:v>31.73</c:v>
                </c:pt>
                <c:pt idx="2">
                  <c:v>32.57</c:v>
                </c:pt>
                <c:pt idx="3">
                  <c:v>33.159999999999997</c:v>
                </c:pt>
                <c:pt idx="4">
                  <c:v>34.590000000000003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D-4031-AD37-B4CCC0870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8-4EB1-A95B-F2FC65E11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0.04</c:v>
                </c:pt>
                <c:pt idx="3" formatCode="#,##0.00;&quot;△&quot;#,##0.00;&quot;-&quot;">
                  <c:v>0.12</c:v>
                </c:pt>
                <c:pt idx="4" formatCode="#,##0.00;&quot;△&quot;#,##0.00;&quot;-&quot;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8-4EB1-A95B-F2FC65E11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 formatCode="#,##0.00;&quot;△&quot;#,##0.00;&quot;-&quot;">
                  <c:v>89.4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A-4984-B0E4-69A440E3F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48.2</c:v>
                </c:pt>
                <c:pt idx="1">
                  <c:v>46.91</c:v>
                </c:pt>
                <c:pt idx="2">
                  <c:v>52.27</c:v>
                </c:pt>
                <c:pt idx="3">
                  <c:v>58.68</c:v>
                </c:pt>
                <c:pt idx="4">
                  <c:v>53.87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A-4984-B0E4-69A440E3F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615.35</c:v>
                </c:pt>
                <c:pt idx="1">
                  <c:v>659.48</c:v>
                </c:pt>
                <c:pt idx="2">
                  <c:v>674.92</c:v>
                </c:pt>
                <c:pt idx="3">
                  <c:v>699.98</c:v>
                </c:pt>
                <c:pt idx="4">
                  <c:v>708.65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D-499C-B753-31F12AE83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46.85</c:v>
                </c:pt>
                <c:pt idx="1">
                  <c:v>44.35</c:v>
                </c:pt>
                <c:pt idx="2">
                  <c:v>41.51</c:v>
                </c:pt>
                <c:pt idx="3">
                  <c:v>45.01</c:v>
                </c:pt>
                <c:pt idx="4">
                  <c:v>46.37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D-499C-B753-31F12AE83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1549.19</c:v>
                </c:pt>
                <c:pt idx="1">
                  <c:v>1490.46</c:v>
                </c:pt>
                <c:pt idx="2">
                  <c:v>1342.61</c:v>
                </c:pt>
                <c:pt idx="3">
                  <c:v>1184.8499999999999</c:v>
                </c:pt>
                <c:pt idx="4">
                  <c:v>986.39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5-4AB9-A9C9-75673039D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1268.6300000000001</c:v>
                </c:pt>
                <c:pt idx="1">
                  <c:v>1283.69</c:v>
                </c:pt>
                <c:pt idx="2">
                  <c:v>1160.22</c:v>
                </c:pt>
                <c:pt idx="3">
                  <c:v>1141.98</c:v>
                </c:pt>
                <c:pt idx="4">
                  <c:v>1062.58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5-4AB9-A9C9-75673039D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98.8</c:v>
                </c:pt>
                <c:pt idx="1">
                  <c:v>100</c:v>
                </c:pt>
                <c:pt idx="2">
                  <c:v>100.5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F-4D94-95C1-7A0D0E742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82.88</c:v>
                </c:pt>
                <c:pt idx="1">
                  <c:v>82.53</c:v>
                </c:pt>
                <c:pt idx="2">
                  <c:v>81.81</c:v>
                </c:pt>
                <c:pt idx="3">
                  <c:v>82.27</c:v>
                </c:pt>
                <c:pt idx="4">
                  <c:v>80.36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F-4D94-95C1-7A0D0E742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149.99</c:v>
                </c:pt>
                <c:pt idx="1">
                  <c:v>159.21</c:v>
                </c:pt>
                <c:pt idx="2">
                  <c:v>159.53</c:v>
                </c:pt>
                <c:pt idx="3">
                  <c:v>160.66999999999999</c:v>
                </c:pt>
                <c:pt idx="4">
                  <c:v>168.79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4-49C1-B117-6C113DAB1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187.76</c:v>
                </c:pt>
                <c:pt idx="1">
                  <c:v>190.48</c:v>
                </c:pt>
                <c:pt idx="2">
                  <c:v>193.59</c:v>
                </c:pt>
                <c:pt idx="3">
                  <c:v>194.42</c:v>
                </c:pt>
                <c:pt idx="4">
                  <c:v>201.33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4-49C1-B117-6C113DAB1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【1,099.15】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46" zoomScale="80" zoomScaleNormal="80" workbookViewId="0">
      <selection activeCell="BP94" sqref="BP9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7" t="str">
        <f>データ!H6</f>
        <v>奈良県　大和郡山市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15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特定環境保全公共下水道</v>
      </c>
      <c r="Q8" s="64"/>
      <c r="R8" s="64"/>
      <c r="S8" s="64"/>
      <c r="T8" s="64"/>
      <c r="U8" s="64"/>
      <c r="V8" s="64"/>
      <c r="W8" s="64" t="str">
        <f>データ!L6</f>
        <v>D1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4">
        <f>データ!S6</f>
        <v>82598</v>
      </c>
      <c r="AM8" s="44"/>
      <c r="AN8" s="44"/>
      <c r="AO8" s="44"/>
      <c r="AP8" s="44"/>
      <c r="AQ8" s="44"/>
      <c r="AR8" s="44"/>
      <c r="AS8" s="44"/>
      <c r="AT8" s="45">
        <f>データ!T6</f>
        <v>42.69</v>
      </c>
      <c r="AU8" s="45"/>
      <c r="AV8" s="45"/>
      <c r="AW8" s="45"/>
      <c r="AX8" s="45"/>
      <c r="AY8" s="45"/>
      <c r="AZ8" s="45"/>
      <c r="BA8" s="45"/>
      <c r="BB8" s="45">
        <f>データ!U6</f>
        <v>1934.83</v>
      </c>
      <c r="BC8" s="45"/>
      <c r="BD8" s="45"/>
      <c r="BE8" s="45"/>
      <c r="BF8" s="45"/>
      <c r="BG8" s="45"/>
      <c r="BH8" s="45"/>
      <c r="BI8" s="45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15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80.03</v>
      </c>
      <c r="J10" s="45"/>
      <c r="K10" s="45"/>
      <c r="L10" s="45"/>
      <c r="M10" s="45"/>
      <c r="N10" s="45"/>
      <c r="O10" s="45"/>
      <c r="P10" s="45">
        <f>データ!P6</f>
        <v>0.86</v>
      </c>
      <c r="Q10" s="45"/>
      <c r="R10" s="45"/>
      <c r="S10" s="45"/>
      <c r="T10" s="45"/>
      <c r="U10" s="45"/>
      <c r="V10" s="45"/>
      <c r="W10" s="45">
        <f>データ!Q6</f>
        <v>87</v>
      </c>
      <c r="X10" s="45"/>
      <c r="Y10" s="45"/>
      <c r="Z10" s="45"/>
      <c r="AA10" s="45"/>
      <c r="AB10" s="45"/>
      <c r="AC10" s="45"/>
      <c r="AD10" s="44">
        <f>データ!R6</f>
        <v>2882</v>
      </c>
      <c r="AE10" s="44"/>
      <c r="AF10" s="44"/>
      <c r="AG10" s="44"/>
      <c r="AH10" s="44"/>
      <c r="AI10" s="44"/>
      <c r="AJ10" s="44"/>
      <c r="AK10" s="2"/>
      <c r="AL10" s="44">
        <f>データ!V6</f>
        <v>707</v>
      </c>
      <c r="AM10" s="44"/>
      <c r="AN10" s="44"/>
      <c r="AO10" s="44"/>
      <c r="AP10" s="44"/>
      <c r="AQ10" s="44"/>
      <c r="AR10" s="44"/>
      <c r="AS10" s="44"/>
      <c r="AT10" s="45">
        <f>データ!W6</f>
        <v>0.2</v>
      </c>
      <c r="AU10" s="45"/>
      <c r="AV10" s="45"/>
      <c r="AW10" s="45"/>
      <c r="AX10" s="45"/>
      <c r="AY10" s="45"/>
      <c r="AZ10" s="45"/>
      <c r="BA10" s="45"/>
      <c r="BB10" s="45">
        <f>データ!X6</f>
        <v>3535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112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fCAElRTuYSSJfEGNwAIK/WTfLVF+ra+nREpt0S9XEnCysCrkGutDTFeRFE4/6YEEHyRJmpOe6+ssypNPZhULNQ==" saltValue="H7C1w/s8P7b+AezOi2w+f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292036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奈良県　大和郡山市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D1</v>
      </c>
      <c r="M6" s="19" t="str">
        <f t="shared" si="3"/>
        <v>非設置</v>
      </c>
      <c r="N6" s="20" t="str">
        <f t="shared" si="3"/>
        <v>-</v>
      </c>
      <c r="O6" s="20">
        <f t="shared" si="3"/>
        <v>80.03</v>
      </c>
      <c r="P6" s="20">
        <f t="shared" si="3"/>
        <v>0.86</v>
      </c>
      <c r="Q6" s="20">
        <f t="shared" si="3"/>
        <v>87</v>
      </c>
      <c r="R6" s="20">
        <f t="shared" si="3"/>
        <v>2882</v>
      </c>
      <c r="S6" s="20">
        <f t="shared" si="3"/>
        <v>82598</v>
      </c>
      <c r="T6" s="20">
        <f t="shared" si="3"/>
        <v>42.69</v>
      </c>
      <c r="U6" s="20">
        <f t="shared" si="3"/>
        <v>1934.83</v>
      </c>
      <c r="V6" s="20">
        <f t="shared" si="3"/>
        <v>707</v>
      </c>
      <c r="W6" s="20">
        <f t="shared" si="3"/>
        <v>0.2</v>
      </c>
      <c r="X6" s="20">
        <f t="shared" si="3"/>
        <v>3535</v>
      </c>
      <c r="Y6" s="21">
        <f>IF(Y7="",NA(),Y7)</f>
        <v>75.13</v>
      </c>
      <c r="Z6" s="21">
        <f t="shared" ref="Z6:AH6" si="4">IF(Z7="",NA(),Z7)</f>
        <v>101.5</v>
      </c>
      <c r="AA6" s="21">
        <f t="shared" si="4"/>
        <v>104.37</v>
      </c>
      <c r="AB6" s="21">
        <f t="shared" si="4"/>
        <v>101.16</v>
      </c>
      <c r="AC6" s="21">
        <f t="shared" si="4"/>
        <v>101.83</v>
      </c>
      <c r="AD6" s="21">
        <f t="shared" si="4"/>
        <v>102.7</v>
      </c>
      <c r="AE6" s="21">
        <f t="shared" si="4"/>
        <v>104.11</v>
      </c>
      <c r="AF6" s="21">
        <f t="shared" si="4"/>
        <v>101.98</v>
      </c>
      <c r="AG6" s="21">
        <f t="shared" si="4"/>
        <v>102.68</v>
      </c>
      <c r="AH6" s="21">
        <f t="shared" si="4"/>
        <v>103.79</v>
      </c>
      <c r="AI6" s="20" t="str">
        <f>IF(AI7="","",IF(AI7="-","【-】","【"&amp;SUBSTITUTE(TEXT(AI7,"#,##0.00"),"-","△")&amp;"】"))</f>
        <v>【105.07】</v>
      </c>
      <c r="AJ6" s="21">
        <f>IF(AJ7="",NA(),AJ7)</f>
        <v>89.4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48.2</v>
      </c>
      <c r="AP6" s="21">
        <f t="shared" si="5"/>
        <v>46.91</v>
      </c>
      <c r="AQ6" s="21">
        <f t="shared" si="5"/>
        <v>52.27</v>
      </c>
      <c r="AR6" s="21">
        <f t="shared" si="5"/>
        <v>58.68</v>
      </c>
      <c r="AS6" s="21">
        <f t="shared" si="5"/>
        <v>53.87</v>
      </c>
      <c r="AT6" s="20" t="str">
        <f>IF(AT7="","",IF(AT7="-","【-】","【"&amp;SUBSTITUTE(TEXT(AT7,"#,##0.00"),"-","△")&amp;"】"))</f>
        <v>【63.54】</v>
      </c>
      <c r="AU6" s="21">
        <f>IF(AU7="",NA(),AU7)</f>
        <v>615.35</v>
      </c>
      <c r="AV6" s="21">
        <f t="shared" ref="AV6:BD6" si="6">IF(AV7="",NA(),AV7)</f>
        <v>659.48</v>
      </c>
      <c r="AW6" s="21">
        <f t="shared" si="6"/>
        <v>674.92</v>
      </c>
      <c r="AX6" s="21">
        <f t="shared" si="6"/>
        <v>699.98</v>
      </c>
      <c r="AY6" s="21">
        <f t="shared" si="6"/>
        <v>708.65</v>
      </c>
      <c r="AZ6" s="21">
        <f t="shared" si="6"/>
        <v>46.85</v>
      </c>
      <c r="BA6" s="21">
        <f t="shared" si="6"/>
        <v>44.35</v>
      </c>
      <c r="BB6" s="21">
        <f t="shared" si="6"/>
        <v>41.51</v>
      </c>
      <c r="BC6" s="21">
        <f t="shared" si="6"/>
        <v>45.01</v>
      </c>
      <c r="BD6" s="21">
        <f t="shared" si="6"/>
        <v>46.37</v>
      </c>
      <c r="BE6" s="20" t="str">
        <f>IF(BE7="","",IF(BE7="-","【-】","【"&amp;SUBSTITUTE(TEXT(BE7,"#,##0.00"),"-","△")&amp;"】"))</f>
        <v>【50.90】</v>
      </c>
      <c r="BF6" s="21">
        <f>IF(BF7="",NA(),BF7)</f>
        <v>1549.19</v>
      </c>
      <c r="BG6" s="21">
        <f t="shared" ref="BG6:BO6" si="7">IF(BG7="",NA(),BG7)</f>
        <v>1490.46</v>
      </c>
      <c r="BH6" s="21">
        <f t="shared" si="7"/>
        <v>1342.61</v>
      </c>
      <c r="BI6" s="21">
        <f t="shared" si="7"/>
        <v>1184.8499999999999</v>
      </c>
      <c r="BJ6" s="21">
        <f t="shared" si="7"/>
        <v>986.39</v>
      </c>
      <c r="BK6" s="21">
        <f t="shared" si="7"/>
        <v>1268.6300000000001</v>
      </c>
      <c r="BL6" s="21">
        <f t="shared" si="7"/>
        <v>1283.69</v>
      </c>
      <c r="BM6" s="21">
        <f t="shared" si="7"/>
        <v>1160.22</v>
      </c>
      <c r="BN6" s="21">
        <f t="shared" si="7"/>
        <v>1141.98</v>
      </c>
      <c r="BO6" s="21">
        <f t="shared" si="7"/>
        <v>1062.58</v>
      </c>
      <c r="BP6" s="20" t="str">
        <f>IF(BP7="","",IF(BP7="-","【-】","【"&amp;SUBSTITUTE(TEXT(BP7,"#,##0.00"),"-","△")&amp;"】"))</f>
        <v>【1,099.15】</v>
      </c>
      <c r="BQ6" s="21">
        <f>IF(BQ7="",NA(),BQ7)</f>
        <v>98.8</v>
      </c>
      <c r="BR6" s="21">
        <f t="shared" ref="BR6:BZ6" si="8">IF(BR7="",NA(),BR7)</f>
        <v>100</v>
      </c>
      <c r="BS6" s="21">
        <f t="shared" si="8"/>
        <v>100.5</v>
      </c>
      <c r="BT6" s="21">
        <f t="shared" si="8"/>
        <v>100</v>
      </c>
      <c r="BU6" s="21">
        <f t="shared" si="8"/>
        <v>100</v>
      </c>
      <c r="BV6" s="21">
        <f t="shared" si="8"/>
        <v>82.88</v>
      </c>
      <c r="BW6" s="21">
        <f t="shared" si="8"/>
        <v>82.53</v>
      </c>
      <c r="BX6" s="21">
        <f t="shared" si="8"/>
        <v>81.81</v>
      </c>
      <c r="BY6" s="21">
        <f t="shared" si="8"/>
        <v>82.27</v>
      </c>
      <c r="BZ6" s="21">
        <f t="shared" si="8"/>
        <v>80.36</v>
      </c>
      <c r="CA6" s="20" t="str">
        <f>IF(CA7="","",IF(CA7="-","【-】","【"&amp;SUBSTITUTE(TEXT(CA7,"#,##0.00"),"-","△")&amp;"】"))</f>
        <v>【72.92】</v>
      </c>
      <c r="CB6" s="21">
        <f>IF(CB7="",NA(),CB7)</f>
        <v>149.99</v>
      </c>
      <c r="CC6" s="21">
        <f t="shared" ref="CC6:CK6" si="9">IF(CC7="",NA(),CC7)</f>
        <v>159.21</v>
      </c>
      <c r="CD6" s="21">
        <f t="shared" si="9"/>
        <v>159.53</v>
      </c>
      <c r="CE6" s="21">
        <f t="shared" si="9"/>
        <v>160.66999999999999</v>
      </c>
      <c r="CF6" s="21">
        <f t="shared" si="9"/>
        <v>168.79</v>
      </c>
      <c r="CG6" s="21">
        <f t="shared" si="9"/>
        <v>187.76</v>
      </c>
      <c r="CH6" s="21">
        <f t="shared" si="9"/>
        <v>190.48</v>
      </c>
      <c r="CI6" s="21">
        <f t="shared" si="9"/>
        <v>193.59</v>
      </c>
      <c r="CJ6" s="21">
        <f t="shared" si="9"/>
        <v>194.42</v>
      </c>
      <c r="CK6" s="21">
        <f t="shared" si="9"/>
        <v>201.33</v>
      </c>
      <c r="CL6" s="20" t="str">
        <f>IF(CL7="","",IF(CL7="-","【-】","【"&amp;SUBSTITUTE(TEXT(CL7,"#,##0.00"),"-","△")&amp;"】"))</f>
        <v>【225.78】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45.87</v>
      </c>
      <c r="CS6" s="21">
        <f t="shared" si="10"/>
        <v>44.24</v>
      </c>
      <c r="CT6" s="21">
        <f t="shared" si="10"/>
        <v>45.3</v>
      </c>
      <c r="CU6" s="21">
        <f t="shared" si="10"/>
        <v>45.6</v>
      </c>
      <c r="CV6" s="21">
        <f t="shared" si="10"/>
        <v>44.79</v>
      </c>
      <c r="CW6" s="20" t="str">
        <f>IF(CW7="","",IF(CW7="-","【-】","【"&amp;SUBSTITUTE(TEXT(CW7,"#,##0.00"),"-","△")&amp;"】"))</f>
        <v>【43.17】</v>
      </c>
      <c r="CX6" s="21">
        <f>IF(CX7="",NA(),CX7)</f>
        <v>92.92</v>
      </c>
      <c r="CY6" s="21">
        <f t="shared" ref="CY6:DG6" si="11">IF(CY7="",NA(),CY7)</f>
        <v>93.48</v>
      </c>
      <c r="CZ6" s="21">
        <f t="shared" si="11"/>
        <v>93.64</v>
      </c>
      <c r="DA6" s="21">
        <f t="shared" si="11"/>
        <v>95.28</v>
      </c>
      <c r="DB6" s="21">
        <f t="shared" si="11"/>
        <v>95.19</v>
      </c>
      <c r="DC6" s="21">
        <f t="shared" si="11"/>
        <v>87.65</v>
      </c>
      <c r="DD6" s="21">
        <f t="shared" si="11"/>
        <v>88.15</v>
      </c>
      <c r="DE6" s="21">
        <f t="shared" si="11"/>
        <v>88.37</v>
      </c>
      <c r="DF6" s="21">
        <f t="shared" si="11"/>
        <v>88.66</v>
      </c>
      <c r="DG6" s="21">
        <f t="shared" si="11"/>
        <v>88.68</v>
      </c>
      <c r="DH6" s="20" t="str">
        <f>IF(DH7="","",IF(DH7="-","【-】","【"&amp;SUBSTITUTE(TEXT(DH7,"#,##0.00"),"-","△")&amp;"】"))</f>
        <v>【86.31】</v>
      </c>
      <c r="DI6" s="21">
        <f>IF(DI7="",NA(),DI7)</f>
        <v>41.69</v>
      </c>
      <c r="DJ6" s="21">
        <f t="shared" ref="DJ6:DR6" si="12">IF(DJ7="",NA(),DJ7)</f>
        <v>44.61</v>
      </c>
      <c r="DK6" s="21">
        <f t="shared" si="12"/>
        <v>47.35</v>
      </c>
      <c r="DL6" s="21">
        <f t="shared" si="12"/>
        <v>50.44</v>
      </c>
      <c r="DM6" s="21">
        <f t="shared" si="12"/>
        <v>53.53</v>
      </c>
      <c r="DN6" s="21">
        <f t="shared" si="12"/>
        <v>29.24</v>
      </c>
      <c r="DO6" s="21">
        <f t="shared" si="12"/>
        <v>31.73</v>
      </c>
      <c r="DP6" s="21">
        <f t="shared" si="12"/>
        <v>32.57</v>
      </c>
      <c r="DQ6" s="21">
        <f t="shared" si="12"/>
        <v>33.159999999999997</v>
      </c>
      <c r="DR6" s="21">
        <f t="shared" si="12"/>
        <v>34.590000000000003</v>
      </c>
      <c r="DS6" s="20" t="str">
        <f>IF(DS7="","",IF(DS7="-","【-】","【"&amp;SUBSTITUTE(TEXT(DS7,"#,##0.00"),"-","△")&amp;"】"))</f>
        <v>【30.82】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1">
        <f t="shared" si="13"/>
        <v>0.04</v>
      </c>
      <c r="EB6" s="21">
        <f t="shared" si="13"/>
        <v>0.12</v>
      </c>
      <c r="EC6" s="21">
        <f t="shared" si="13"/>
        <v>0.1</v>
      </c>
      <c r="ED6" s="20" t="str">
        <f>IF(ED7="","",IF(ED7="-","【-】","【"&amp;SUBSTITUTE(TEXT(ED7,"#,##0.00"),"-","△")&amp;"】"))</f>
        <v>【0.06】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0.06</v>
      </c>
      <c r="EK6" s="21">
        <f t="shared" si="14"/>
        <v>0.27</v>
      </c>
      <c r="EL6" s="21">
        <f t="shared" si="14"/>
        <v>0.22</v>
      </c>
      <c r="EM6" s="21">
        <f t="shared" si="14"/>
        <v>0.17</v>
      </c>
      <c r="EN6" s="21">
        <f t="shared" si="14"/>
        <v>0.27</v>
      </c>
      <c r="EO6" s="20" t="str">
        <f>IF(EO7="","",IF(EO7="-","【-】","【"&amp;SUBSTITUTE(TEXT(EO7,"#,##0.00"),"-","△")&amp;"】"))</f>
        <v>【0.15】</v>
      </c>
    </row>
    <row r="7" spans="1:148" s="22" customFormat="1" x14ac:dyDescent="0.15">
      <c r="A7" s="14"/>
      <c r="B7" s="23">
        <v>2024</v>
      </c>
      <c r="C7" s="23">
        <v>292036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80.03</v>
      </c>
      <c r="P7" s="24">
        <v>0.86</v>
      </c>
      <c r="Q7" s="24">
        <v>87</v>
      </c>
      <c r="R7" s="24">
        <v>2882</v>
      </c>
      <c r="S7" s="24">
        <v>82598</v>
      </c>
      <c r="T7" s="24">
        <v>42.69</v>
      </c>
      <c r="U7" s="24">
        <v>1934.83</v>
      </c>
      <c r="V7" s="24">
        <v>707</v>
      </c>
      <c r="W7" s="24">
        <v>0.2</v>
      </c>
      <c r="X7" s="24">
        <v>3535</v>
      </c>
      <c r="Y7" s="24">
        <v>75.13</v>
      </c>
      <c r="Z7" s="24">
        <v>101.5</v>
      </c>
      <c r="AA7" s="24">
        <v>104.37</v>
      </c>
      <c r="AB7" s="24">
        <v>101.16</v>
      </c>
      <c r="AC7" s="24">
        <v>101.83</v>
      </c>
      <c r="AD7" s="24">
        <v>102.7</v>
      </c>
      <c r="AE7" s="24">
        <v>104.11</v>
      </c>
      <c r="AF7" s="24">
        <v>101.98</v>
      </c>
      <c r="AG7" s="24">
        <v>102.68</v>
      </c>
      <c r="AH7" s="24">
        <v>103.79</v>
      </c>
      <c r="AI7" s="24">
        <v>105.07</v>
      </c>
      <c r="AJ7" s="24">
        <v>89.4</v>
      </c>
      <c r="AK7" s="24">
        <v>0</v>
      </c>
      <c r="AL7" s="24">
        <v>0</v>
      </c>
      <c r="AM7" s="24">
        <v>0</v>
      </c>
      <c r="AN7" s="24">
        <v>0</v>
      </c>
      <c r="AO7" s="24">
        <v>48.2</v>
      </c>
      <c r="AP7" s="24">
        <v>46.91</v>
      </c>
      <c r="AQ7" s="24">
        <v>52.27</v>
      </c>
      <c r="AR7" s="24">
        <v>58.68</v>
      </c>
      <c r="AS7" s="24">
        <v>53.87</v>
      </c>
      <c r="AT7" s="24">
        <v>63.54</v>
      </c>
      <c r="AU7" s="24">
        <v>615.35</v>
      </c>
      <c r="AV7" s="24">
        <v>659.48</v>
      </c>
      <c r="AW7" s="24">
        <v>674.92</v>
      </c>
      <c r="AX7" s="24">
        <v>699.98</v>
      </c>
      <c r="AY7" s="24">
        <v>708.65</v>
      </c>
      <c r="AZ7" s="24">
        <v>46.85</v>
      </c>
      <c r="BA7" s="24">
        <v>44.35</v>
      </c>
      <c r="BB7" s="24">
        <v>41.51</v>
      </c>
      <c r="BC7" s="24">
        <v>45.01</v>
      </c>
      <c r="BD7" s="24">
        <v>46.37</v>
      </c>
      <c r="BE7" s="24">
        <v>50.9</v>
      </c>
      <c r="BF7" s="24">
        <v>1549.19</v>
      </c>
      <c r="BG7" s="24">
        <v>1490.46</v>
      </c>
      <c r="BH7" s="24">
        <v>1342.61</v>
      </c>
      <c r="BI7" s="24">
        <v>1184.8499999999999</v>
      </c>
      <c r="BJ7" s="24">
        <v>986.39</v>
      </c>
      <c r="BK7" s="24">
        <v>1268.6300000000001</v>
      </c>
      <c r="BL7" s="24">
        <v>1283.69</v>
      </c>
      <c r="BM7" s="24">
        <v>1160.22</v>
      </c>
      <c r="BN7" s="24">
        <v>1141.98</v>
      </c>
      <c r="BO7" s="24">
        <v>1062.58</v>
      </c>
      <c r="BP7" s="24">
        <v>1099.1500000000001</v>
      </c>
      <c r="BQ7" s="24">
        <v>98.8</v>
      </c>
      <c r="BR7" s="24">
        <v>100</v>
      </c>
      <c r="BS7" s="24">
        <v>100.5</v>
      </c>
      <c r="BT7" s="24">
        <v>100</v>
      </c>
      <c r="BU7" s="24">
        <v>100</v>
      </c>
      <c r="BV7" s="24">
        <v>82.88</v>
      </c>
      <c r="BW7" s="24">
        <v>82.53</v>
      </c>
      <c r="BX7" s="24">
        <v>81.81</v>
      </c>
      <c r="BY7" s="24">
        <v>82.27</v>
      </c>
      <c r="BZ7" s="24">
        <v>80.36</v>
      </c>
      <c r="CA7" s="24">
        <v>72.92</v>
      </c>
      <c r="CB7" s="24">
        <v>149.99</v>
      </c>
      <c r="CC7" s="24">
        <v>159.21</v>
      </c>
      <c r="CD7" s="24">
        <v>159.53</v>
      </c>
      <c r="CE7" s="24">
        <v>160.66999999999999</v>
      </c>
      <c r="CF7" s="24">
        <v>168.79</v>
      </c>
      <c r="CG7" s="24">
        <v>187.76</v>
      </c>
      <c r="CH7" s="24">
        <v>190.48</v>
      </c>
      <c r="CI7" s="24">
        <v>193.59</v>
      </c>
      <c r="CJ7" s="24">
        <v>194.42</v>
      </c>
      <c r="CK7" s="24">
        <v>201.33</v>
      </c>
      <c r="CL7" s="24">
        <v>225.78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>
        <v>45.87</v>
      </c>
      <c r="CS7" s="24">
        <v>44.24</v>
      </c>
      <c r="CT7" s="24">
        <v>45.3</v>
      </c>
      <c r="CU7" s="24">
        <v>45.6</v>
      </c>
      <c r="CV7" s="24">
        <v>44.79</v>
      </c>
      <c r="CW7" s="24">
        <v>43.17</v>
      </c>
      <c r="CX7" s="24">
        <v>92.92</v>
      </c>
      <c r="CY7" s="24">
        <v>93.48</v>
      </c>
      <c r="CZ7" s="24">
        <v>93.64</v>
      </c>
      <c r="DA7" s="24">
        <v>95.28</v>
      </c>
      <c r="DB7" s="24">
        <v>95.19</v>
      </c>
      <c r="DC7" s="24">
        <v>87.65</v>
      </c>
      <c r="DD7" s="24">
        <v>88.15</v>
      </c>
      <c r="DE7" s="24">
        <v>88.37</v>
      </c>
      <c r="DF7" s="24">
        <v>88.66</v>
      </c>
      <c r="DG7" s="24">
        <v>88.68</v>
      </c>
      <c r="DH7" s="24">
        <v>86.31</v>
      </c>
      <c r="DI7" s="24">
        <v>41.69</v>
      </c>
      <c r="DJ7" s="24">
        <v>44.61</v>
      </c>
      <c r="DK7" s="24">
        <v>47.35</v>
      </c>
      <c r="DL7" s="24">
        <v>50.44</v>
      </c>
      <c r="DM7" s="24">
        <v>53.53</v>
      </c>
      <c r="DN7" s="24">
        <v>29.24</v>
      </c>
      <c r="DO7" s="24">
        <v>31.73</v>
      </c>
      <c r="DP7" s="24">
        <v>32.57</v>
      </c>
      <c r="DQ7" s="24">
        <v>33.159999999999997</v>
      </c>
      <c r="DR7" s="24">
        <v>34.590000000000003</v>
      </c>
      <c r="DS7" s="24">
        <v>30.82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0.04</v>
      </c>
      <c r="EB7" s="24">
        <v>0.12</v>
      </c>
      <c r="EC7" s="24">
        <v>0.1</v>
      </c>
      <c r="ED7" s="24">
        <v>0.06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0.06</v>
      </c>
      <c r="EK7" s="24">
        <v>0.27</v>
      </c>
      <c r="EL7" s="24">
        <v>0.22</v>
      </c>
      <c r="EM7" s="24">
        <v>0.17</v>
      </c>
      <c r="EN7" s="24">
        <v>0.27</v>
      </c>
      <c r="EO7" s="24">
        <v>0.15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2026-02-06T10:26:44Z</cp:lastPrinted>
  <dcterms:created xsi:type="dcterms:W3CDTF">2025-12-23T06:13:04Z</dcterms:created>
  <dcterms:modified xsi:type="dcterms:W3CDTF">2026-02-12T02:09:59Z</dcterms:modified>
  <cp:category/>
</cp:coreProperties>
</file>