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m005\業務課共有フォルダ\02　下水・業務課\04-4 97  調査（公営企業会計）\000 14_経営比較分析表\R05年度\02_回答\"/>
    </mc:Choice>
  </mc:AlternateContent>
  <xr:revisionPtr revIDLastSave="0" documentId="13_ncr:1_{4635B6E5-A8AE-4413-99A2-6AD1E6779702}" xr6:coauthVersionLast="36" xr6:coauthVersionMax="36" xr10:uidLastSave="{00000000-0000-0000-0000-000000000000}"/>
  <workbookProtection workbookAlgorithmName="SHA-512" workbookHashValue="ronJgDwM2GpNqsQEVL1JEBzSucZdBUlgEQT3qzKpAgQ6fjyNtgewJy3Hx7BXqhxYZl7BUYw2bsQW0qTXcI5Pcw==" workbookSaltValue="ZceG1I3FfnbYpz0gKSqJYQ==" workbookSpinCount="100000" lockStructure="1"/>
  <bookViews>
    <workbookView xWindow="0" yWindow="0" windowWidth="15365"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BB10" i="4"/>
  <c r="AD10" i="4"/>
  <c r="P10" i="4"/>
  <c r="B10" i="4"/>
  <c r="BB8" i="4"/>
  <c r="AT8" i="4"/>
  <c r="AD8" i="4"/>
  <c r="W8" i="4"/>
  <c r="P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<sst xmlns="http://schemas.openxmlformats.org/spreadsheetml/2006/main" count="236" uniqueCount="116">
  <si>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</si>
  <si>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</si>
  <si>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</si>
  <si>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</si>
  <si>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</si>
  <si>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</si>
  <si>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</si>
  <si>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</si>
  <si>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</si>
  <si>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</si>
  <si>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</si>
  <si>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</si>
  <si>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</si>
  <si>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</si>
  <si>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</si>
  <si>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</si>
  <si>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</si>
  <si>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</si>
  <si>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</si>
  <si>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</si>
  <si>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</si>
  <si>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</si>
  <si>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</si>
  <si>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</si>
  <si>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</si>
  <si>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</si>
  <si>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</si>
  <si>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</si>
  <si>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</si>
  <si>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</si>
  <si>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</si>
  <si>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</si>
  <si>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</si>
  <si>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</si>
  <si>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</si>
  <si>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</si>
  <si>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</si>
  <si>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</si>
  <si>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</si>
  <si>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</si>
  <si>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</si>
  <si>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</si>
  <si>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</si>
  <si>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</si>
  <si>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</si>
  <si>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</si>
  <si>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</si>
  <si>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</si>
  <si>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</si>
  <si>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</si>
  <si>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</si>
  <si>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</si>
  <si>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</si>
  <si>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</si>
  <si>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</si>
  <si>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</si>
  <si>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</si>
  <si>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</si>
  <si>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</si>
  <si>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</si>
  <si>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</si>
  <si>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</si>
  <si>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</si>
  <si>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</si>
  <si>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</si>
  <si>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</si>
  <si>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</si>
  <si>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</si>
  <si>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</si>
  <si>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</si>
  <si>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</si>
  <si>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</si>
  <si>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</si>
  <si>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</si>
  <si>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</si>
  <si>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</si>
  <si>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</si>
  <si>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</si>
  <si>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</si>
  <si>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</si>
  <si>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</si>
  <si>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</si>
  <si>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</si>
  <si>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</si>
  <si>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</si>
  <si>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</si>
  <si>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</si>
  <si>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</si>
  <si>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</si>
  <si>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</si>
  <si>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</si>
  <si>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</si>
  <si>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</si>
  <si>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</si>
  <si>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</si>
  <si>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大和郡山市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</si>
  <si>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</si>
  <si>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</si>
  <si>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</si>
  <si>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</si>
  <si>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</si>
  <si>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</si>
  <si>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</si>
  <si>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</si>
  <si>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</si>
  <si>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</si>
  <si>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</si>
  <si>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</si>
  <si>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</si>
  <si>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</si>
  <si>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</si>
  <si>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</si>
  <si>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</si>
  <si>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令和4年度時点で30％程度であり、法定耐用年数に近づくのはまだ少し先であることを示している。この状況は、②管渠老朽化率においても0％の数値に表れている。しかしながら、一部の管渠では法定耐用年数に近づいているものもあることから、計画的な更新、整備が必要になると考えている。
③管渠改善率
　令和3年度まで0％であり、他団体と比較しても低い割合である。これは、企業債の削減など、経営改善に取り組むことを優先し、建設改良費の増大を抑制してきたためであるが、一部の管渠では法定耐用年数に近づきつつあり、今後は計画的な更新、改築等の管渠整備を進めていかなければならないと考えている。</t>
    <rPh sb="1" eb="7">
      <t>ユウケイコテイシサン</t>
    </rPh>
    <rPh sb="7" eb="9">
      <t>ゲンカ</t>
    </rPh>
    <rPh sb="9" eb="11">
      <t>ショウキャク</t>
    </rPh>
    <rPh sb="11" eb="12">
      <t>リツ</t>
    </rPh>
    <rPh sb="14" eb="16">
      <t>レイワ</t>
    </rPh>
    <rPh sb="17" eb="19">
      <t>ネンド</t>
    </rPh>
    <rPh sb="19" eb="21">
      <t>ジテン</t>
    </rPh>
    <rPh sb="25" eb="27">
      <t>テイド</t>
    </rPh>
    <rPh sb="31" eb="33">
      <t>ホウテイ</t>
    </rPh>
    <rPh sb="33" eb="37">
      <t>タイヨウネンスウ</t>
    </rPh>
    <rPh sb="38" eb="39">
      <t>チカ</t>
    </rPh>
    <rPh sb="45" eb="46">
      <t>スコ</t>
    </rPh>
    <rPh sb="47" eb="48">
      <t>サキ</t>
    </rPh>
    <rPh sb="54" eb="55">
      <t>シメ</t>
    </rPh>
    <rPh sb="62" eb="64">
      <t>ジョウキョウ</t>
    </rPh>
    <rPh sb="67" eb="69">
      <t>カンキョ</t>
    </rPh>
    <rPh sb="69" eb="73">
      <t>ロウキュウカリツ</t>
    </rPh>
    <rPh sb="81" eb="83">
      <t>スウチ</t>
    </rPh>
    <rPh sb="84" eb="85">
      <t>アラワ</t>
    </rPh>
    <rPh sb="97" eb="99">
      <t>イチブ</t>
    </rPh>
    <rPh sb="100" eb="102">
      <t>カンキョ</t>
    </rPh>
    <rPh sb="104" eb="110">
      <t>ホウテイタイヨウネンスウ</t>
    </rPh>
    <rPh sb="111" eb="112">
      <t>チカ</t>
    </rPh>
    <rPh sb="127" eb="130">
      <t>ケイカクテキ</t>
    </rPh>
    <rPh sb="131" eb="133">
      <t>コウシン</t>
    </rPh>
    <rPh sb="134" eb="136">
      <t>セイビ</t>
    </rPh>
    <rPh sb="137" eb="139">
      <t>ヒツヨウ</t>
    </rPh>
    <rPh sb="143" eb="144">
      <t>カンガ</t>
    </rPh>
    <rPh sb="151" eb="153">
      <t>カンキョ</t>
    </rPh>
    <rPh sb="153" eb="156">
      <t>カイゼンリツ</t>
    </rPh>
    <rPh sb="158" eb="160">
      <t>レイワ</t>
    </rPh>
    <rPh sb="161" eb="163">
      <t>ネンド</t>
    </rPh>
    <rPh sb="171" eb="174">
      <t>タダンタイ</t>
    </rPh>
    <rPh sb="175" eb="177">
      <t>ヒカク</t>
    </rPh>
    <rPh sb="180" eb="181">
      <t>ヒク</t>
    </rPh>
    <rPh sb="182" eb="184">
      <t>ワリアイ</t>
    </rPh>
    <rPh sb="192" eb="195">
      <t>キギョウサイ</t>
    </rPh>
    <rPh sb="196" eb="198">
      <t>サクゲン</t>
    </rPh>
    <rPh sb="201" eb="205">
      <t>ケイエイカイゼン</t>
    </rPh>
    <rPh sb="206" eb="207">
      <t>ト</t>
    </rPh>
    <rPh sb="208" eb="209">
      <t>ク</t>
    </rPh>
    <rPh sb="213" eb="215">
      <t>ユウセン</t>
    </rPh>
    <rPh sb="217" eb="222">
      <t>ケンセツカイリョウヒ</t>
    </rPh>
    <rPh sb="223" eb="225">
      <t>ゾウダイ</t>
    </rPh>
    <rPh sb="226" eb="228">
      <t>ヨクセイ</t>
    </rPh>
    <rPh sb="239" eb="241">
      <t>イチブ</t>
    </rPh>
    <rPh sb="242" eb="244">
      <t>カンキョ</t>
    </rPh>
    <rPh sb="246" eb="248">
      <t>ホウテイ</t>
    </rPh>
    <rPh sb="248" eb="250">
      <t>タイヨウ</t>
    </rPh>
    <rPh sb="250" eb="252">
      <t>ネンスウ</t>
    </rPh>
    <rPh sb="253" eb="254">
      <t>チカ</t>
    </rPh>
    <rPh sb="261" eb="263">
      <t>コンゴ</t>
    </rPh>
    <rPh sb="264" eb="267">
      <t>ケイカクテキ</t>
    </rPh>
    <rPh sb="268" eb="270">
      <t>コウシン</t>
    </rPh>
    <rPh sb="271" eb="274">
      <t>カイチクトウ</t>
    </rPh>
    <rPh sb="275" eb="277">
      <t>カンキョ</t>
    </rPh>
    <rPh sb="277" eb="279">
      <t>セイビ</t>
    </rPh>
    <rPh sb="280" eb="281">
      <t>スス</t>
    </rPh>
    <rPh sb="294" eb="295">
      <t>カンガ</t>
    </rPh>
    <phoneticPr fontId="4"/>
  </si>
  <si>
    <t>　本市の下水道事業では、平成２１年度に地方公営企業法の適用を受けて以降、使用料の改定や借換債の発行による企業債利息の削減など、経営の効率化に取り組んできた。
　その結果、経営状況は改善されつつあるが、下水道の整備が必要な地域がなお存在し、かつ昭和５０年度に公共下水道の一部供用を開始して以来、法定耐用年数を迎える管渠が今後増加してくる。一般会計からの基準外繰入金とともに、適正な使用料水準の確保に努めなければならないことなど、まだまだ多くの課題、問題点を抱えている状況である。
　今後も引き続き、施設の整備・更新やその財源である使用料の確保について、計画的に事業を推進し、効率的、安定的な運営に努めてまいりたい。</t>
    <rPh sb="1" eb="3">
      <t>ホンシ</t>
    </rPh>
    <rPh sb="4" eb="7">
      <t>ゲスイドウ</t>
    </rPh>
    <rPh sb="7" eb="9">
      <t>ジギョウ</t>
    </rPh>
    <rPh sb="12" eb="14">
      <t>ヘイセイ</t>
    </rPh>
    <rPh sb="16" eb="18">
      <t>ネンド</t>
    </rPh>
    <rPh sb="19" eb="25">
      <t>チホウコウエイキギョウ</t>
    </rPh>
    <rPh sb="25" eb="26">
      <t>ホウ</t>
    </rPh>
    <rPh sb="27" eb="29">
      <t>テキヨウ</t>
    </rPh>
    <rPh sb="30" eb="31">
      <t>ウ</t>
    </rPh>
    <rPh sb="33" eb="35">
      <t>イコウ</t>
    </rPh>
    <rPh sb="36" eb="39">
      <t>シヨウリョウ</t>
    </rPh>
    <rPh sb="40" eb="42">
      <t>カイテイ</t>
    </rPh>
    <rPh sb="43" eb="46">
      <t>カリカエサイ</t>
    </rPh>
    <rPh sb="47" eb="49">
      <t>ハッコウ</t>
    </rPh>
    <rPh sb="52" eb="55">
      <t>キギョウサイ</t>
    </rPh>
    <rPh sb="55" eb="57">
      <t>リソク</t>
    </rPh>
    <rPh sb="58" eb="60">
      <t>サクゲン</t>
    </rPh>
    <rPh sb="63" eb="65">
      <t>ケイエイ</t>
    </rPh>
    <rPh sb="66" eb="69">
      <t>コウリツカ</t>
    </rPh>
    <rPh sb="70" eb="71">
      <t>ト</t>
    </rPh>
    <rPh sb="72" eb="73">
      <t>ク</t>
    </rPh>
    <rPh sb="82" eb="84">
      <t>ケッカ</t>
    </rPh>
    <rPh sb="85" eb="87">
      <t>ケイエイ</t>
    </rPh>
    <rPh sb="87" eb="89">
      <t>ジョウキョウ</t>
    </rPh>
    <rPh sb="90" eb="92">
      <t>カイゼン</t>
    </rPh>
    <rPh sb="100" eb="103">
      <t>ゲスイドウ</t>
    </rPh>
    <rPh sb="104" eb="106">
      <t>セイビ</t>
    </rPh>
    <rPh sb="107" eb="109">
      <t>ヒツヨウ</t>
    </rPh>
    <rPh sb="110" eb="112">
      <t>チイキ</t>
    </rPh>
    <rPh sb="115" eb="117">
      <t>ソンザイ</t>
    </rPh>
    <rPh sb="121" eb="123">
      <t>ショウワ</t>
    </rPh>
    <rPh sb="125" eb="127">
      <t>ネンド</t>
    </rPh>
    <rPh sb="128" eb="130">
      <t>コウキョウ</t>
    </rPh>
    <rPh sb="130" eb="133">
      <t>ゲスイドウ</t>
    </rPh>
    <rPh sb="134" eb="136">
      <t>イチブ</t>
    </rPh>
    <rPh sb="136" eb="138">
      <t>キョウヨウ</t>
    </rPh>
    <rPh sb="146" eb="152">
      <t>ホウテイタイヨウネンスウ</t>
    </rPh>
    <rPh sb="153" eb="154">
      <t>ムカ</t>
    </rPh>
    <rPh sb="156" eb="158">
      <t>カンキョ</t>
    </rPh>
    <rPh sb="159" eb="161">
      <t>コンゴ</t>
    </rPh>
    <rPh sb="161" eb="163">
      <t>ゾウカ</t>
    </rPh>
    <rPh sb="168" eb="172">
      <t>イッパンカイケイ</t>
    </rPh>
    <rPh sb="175" eb="178">
      <t>キジュンガイ</t>
    </rPh>
    <rPh sb="178" eb="181">
      <t>クリイレキン</t>
    </rPh>
    <rPh sb="186" eb="188">
      <t>テキセイ</t>
    </rPh>
    <rPh sb="189" eb="192">
      <t>シヨウリョウ</t>
    </rPh>
    <rPh sb="192" eb="194">
      <t>スイジュン</t>
    </rPh>
    <rPh sb="195" eb="197">
      <t>カクホ</t>
    </rPh>
    <rPh sb="198" eb="199">
      <t>ツト</t>
    </rPh>
    <rPh sb="217" eb="218">
      <t>オオ</t>
    </rPh>
    <rPh sb="220" eb="222">
      <t>カダイ</t>
    </rPh>
    <rPh sb="223" eb="226">
      <t>モンダイテン</t>
    </rPh>
    <rPh sb="227" eb="228">
      <t>カカ</t>
    </rPh>
    <rPh sb="232" eb="234">
      <t>ジョウキョウ</t>
    </rPh>
    <rPh sb="240" eb="242">
      <t>コンゴ</t>
    </rPh>
    <rPh sb="243" eb="244">
      <t>ヒ</t>
    </rPh>
    <rPh sb="245" eb="246">
      <t>ツヅ</t>
    </rPh>
    <rPh sb="248" eb="250">
      <t>シセツ</t>
    </rPh>
    <rPh sb="251" eb="253">
      <t>セイビ</t>
    </rPh>
    <rPh sb="254" eb="256">
      <t>コウシン</t>
    </rPh>
    <rPh sb="259" eb="261">
      <t>ザイゲン</t>
    </rPh>
    <rPh sb="264" eb="267">
      <t>シヨウリョウ</t>
    </rPh>
    <rPh sb="268" eb="270">
      <t>カクホ</t>
    </rPh>
    <rPh sb="275" eb="278">
      <t>ケイカクテキ</t>
    </rPh>
    <rPh sb="279" eb="281">
      <t>ジギョウ</t>
    </rPh>
    <rPh sb="282" eb="284">
      <t>スイシン</t>
    </rPh>
    <rPh sb="286" eb="289">
      <t>コウリツテキ</t>
    </rPh>
    <rPh sb="290" eb="293">
      <t>アンテイテキ</t>
    </rPh>
    <rPh sb="294" eb="296">
      <t>ウンエイ</t>
    </rPh>
    <rPh sb="297" eb="298">
      <t>ツト</t>
    </rPh>
    <phoneticPr fontId="4"/>
  </si>
  <si>
    <r>
      <t>①経常収支比率
　100％を超えており、平成21年度に地方公営企業法の適用を受けて以来、使用料改定など経営改善に取り組んだ成果があらわれていると考えられる。
②累積欠損金比率
　平成26年度以降、累積欠損金比率は0％となっており、現在の経営状況は安定している。
③流動比率
　使用料改定による収入の増加と、企業債残高の減少により、比率は上昇傾向にある。令和2年度に100％を上回り、短期の支払能力は改善傾向にある。
④</t>
    </r>
    <r>
      <rPr>
        <sz val="11"/>
        <rFont val="ＭＳ ゴシック"/>
        <family val="3"/>
        <charset val="128"/>
      </rPr>
      <t>企業債残高対事業規模比率
　使用料収入の増加と企業債残高の減少により数値は改善傾向にあるが、未だ他団体の平均値を上回っているので、今後も改善に努めていきたい。
⑤経費回収率
　100％を超えたが、これは使用料改定の結果であり、引き続き汚水処理費用の削減に努めていく必要がある。</t>
    </r>
    <r>
      <rPr>
        <sz val="11"/>
        <color theme="1"/>
        <rFont val="ＭＳ ゴシック"/>
        <family val="3"/>
        <charset val="128"/>
      </rPr>
      <t xml:space="preserve">
⑥汚水処理原価
　下水道普及率が100％に近く、有収水量が減少傾向にあることから、数値は上昇傾向にある。他団体より高い価格となっているが、引き続き経費削減と接続率の向上等に努めていきたい。
⑧水洗化率
　水洗化率はわずかに上昇傾向にある。水質保全の観点からも、100％を達成できるよう努力してまいりたい。</t>
    </r>
    <rPh sb="14" eb="15">
      <t>コ</t>
    </rPh>
    <rPh sb="41" eb="43">
      <t>イライ</t>
    </rPh>
    <rPh sb="51" eb="53">
      <t>ケイエイ</t>
    </rPh>
    <rPh sb="146" eb="148">
      <t>シュウニュウ</t>
    </rPh>
    <rPh sb="187" eb="189">
      <t>ウワマワ</t>
    </rPh>
    <rPh sb="223" eb="226">
      <t>シヨウリョウ</t>
    </rPh>
    <rPh sb="226" eb="228">
      <t>シュウニュウ</t>
    </rPh>
    <rPh sb="229" eb="231">
      <t>ゾウカ</t>
    </rPh>
    <rPh sb="243" eb="245">
      <t>スウチ</t>
    </rPh>
    <rPh sb="246" eb="248">
      <t>カイゼン</t>
    </rPh>
    <rPh sb="248" eb="250">
      <t>ケイコウ</t>
    </rPh>
    <rPh sb="255" eb="256">
      <t>イマ</t>
    </rPh>
    <rPh sb="257" eb="260">
      <t>タダンタイ</t>
    </rPh>
    <rPh sb="261" eb="263">
      <t>ヘイキン</t>
    </rPh>
    <rPh sb="263" eb="264">
      <t>チ</t>
    </rPh>
    <rPh sb="265" eb="267">
      <t>ウワマワ</t>
    </rPh>
    <rPh sb="274" eb="276">
      <t>コンゴ</t>
    </rPh>
    <rPh sb="277" eb="279">
      <t>カイゼン</t>
    </rPh>
    <rPh sb="280" eb="281">
      <t>ツト</t>
    </rPh>
    <rPh sb="302" eb="303">
      <t>コ</t>
    </rPh>
    <rPh sb="322" eb="323">
      <t>ヒ</t>
    </rPh>
    <rPh sb="324" eb="325">
      <t>ツヅ</t>
    </rPh>
    <rPh sb="326" eb="330">
      <t>オスイショリ</t>
    </rPh>
    <rPh sb="330" eb="332">
      <t>ヒヨウ</t>
    </rPh>
    <rPh sb="333" eb="335">
      <t>サクゲン</t>
    </rPh>
    <rPh sb="336" eb="337">
      <t>ツト</t>
    </rPh>
    <rPh sb="341" eb="343">
      <t>ヒツヨウ</t>
    </rPh>
    <rPh sb="357" eb="360">
      <t>ゲスイドウ</t>
    </rPh>
    <rPh sb="360" eb="363">
      <t>フキュウリツ</t>
    </rPh>
    <rPh sb="369" eb="370">
      <t>チカ</t>
    </rPh>
    <rPh sb="372" eb="376">
      <t>ユウシュウスイリョウ</t>
    </rPh>
    <rPh sb="377" eb="379">
      <t>ゲンショウ</t>
    </rPh>
    <rPh sb="379" eb="381">
      <t>ケイコウ</t>
    </rPh>
    <rPh sb="389" eb="391">
      <t>スウチ</t>
    </rPh>
    <rPh sb="392" eb="394">
      <t>ジョウショウ</t>
    </rPh>
    <rPh sb="394" eb="396">
      <t>ケイコウ</t>
    </rPh>
    <rPh sb="421" eb="425">
      <t>ケイヒサクゲン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</si>
</sst>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0E-4A5D-BC4F-7C3755CD21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C60E-4A5D-BC4F-7C3755CD21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C0-462C-AFB3-002BFFC97F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9DC0-462C-AFB3-002BFFC97F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93.24</c:v>
                </c:pt>
                <c:pt idx="1">
                  <c:v>93.77</c:v>
                </c:pt>
                <c:pt idx="2">
                  <c:v>94</c:v>
                </c:pt>
                <c:pt idx="3">
                  <c:v>94.54</c:v>
                </c:pt>
                <c:pt idx="4">
                  <c:v>95.11</c:v>
                </c:pt>
              </c:numCache>
            </c:numRef>
          </c:val>
          <c:extLst>
            <c:ext xmlns:c16="http://schemas.microsoft.com/office/drawing/2014/chart" uri="{C3380CC4-5D6E-409C-BE32-E72D297353CC}">
              <c16:uniqueId val="{00000000-0FA3-4819-A5A2-042EED3725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0FA3-4819-A5A2-042EED3725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106.21</c:v>
                </c:pt>
                <c:pt idx="1">
                  <c:v>105.18</c:v>
                </c:pt>
                <c:pt idx="2">
                  <c:v>108.42</c:v>
                </c:pt>
                <c:pt idx="3">
                  <c:v>112.45</c:v>
                </c:pt>
                <c:pt idx="4">
                  <c:v>112.03</c:v>
                </c:pt>
              </c:numCache>
            </c:numRef>
          </c:val>
          <c:extLst>
            <c:ext xmlns:c16="http://schemas.microsoft.com/office/drawing/2014/chart" uri="{C3380CC4-5D6E-409C-BE32-E72D297353CC}">
              <c16:uniqueId val="{00000000-3A5E-4A0D-B51C-B1275539E7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3A5E-4A0D-B51C-B1275539E7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24.83</c:v>
                </c:pt>
                <c:pt idx="1">
                  <c:v>26.97</c:v>
                </c:pt>
                <c:pt idx="2">
                  <c:v>29.05</c:v>
                </c:pt>
                <c:pt idx="3">
                  <c:v>31.22</c:v>
                </c:pt>
                <c:pt idx="4">
                  <c:v>33.28</c:v>
                </c:pt>
              </c:numCache>
            </c:numRef>
          </c:val>
          <c:extLst>
            <c:ext xmlns:c16="http://schemas.microsoft.com/office/drawing/2014/chart" uri="{C3380CC4-5D6E-409C-BE32-E72D297353CC}">
              <c16:uniqueId val="{00000000-DEEF-4960-BD41-A2ABFE0BD1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DEEF-4960-BD41-A2ABFE0BD1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32-4830-BD79-B13DEA6EC6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BB32-4830-BD79-B13DEA6EC6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B1-446E-A141-91AB074B05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52B1-446E-A141-91AB074B05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64.430000000000007</c:v>
                </c:pt>
                <c:pt idx="1">
                  <c:v>77.44</c:v>
                </c:pt>
                <c:pt idx="2">
                  <c:v>100.42</c:v>
                </c:pt>
                <c:pt idx="3">
                  <c:v>126.49</c:v>
                </c:pt>
                <c:pt idx="4">
                  <c:v>136.96</c:v>
                </c:pt>
              </c:numCache>
            </c:numRef>
          </c:val>
          <c:extLst>
            <c:ext xmlns:c16="http://schemas.microsoft.com/office/drawing/2014/chart" uri="{C3380CC4-5D6E-409C-BE32-E72D297353CC}">
              <c16:uniqueId val="{00000000-6A8A-4F45-9A1B-D8B2204264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6A8A-4F45-9A1B-D8B2204264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736.07</c:v>
                </c:pt>
                <c:pt idx="1">
                  <c:v>750.56</c:v>
                </c:pt>
                <c:pt idx="2">
                  <c:v>745.59</c:v>
                </c:pt>
                <c:pt idx="3">
                  <c:v>769.07</c:v>
                </c:pt>
                <c:pt idx="4">
                  <c:v>758.29</c:v>
                </c:pt>
              </c:numCache>
            </c:numRef>
          </c:val>
          <c:extLst>
            <c:ext xmlns:c16="http://schemas.microsoft.com/office/drawing/2014/chart" uri="{C3380CC4-5D6E-409C-BE32-E72D297353CC}">
              <c16:uniqueId val="{00000000-84B0-4F8D-A01F-FD9126F78C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84B0-4F8D-A01F-FD9126F78C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99.22</c:v>
                </c:pt>
                <c:pt idx="1">
                  <c:v>98.13</c:v>
                </c:pt>
                <c:pt idx="2">
                  <c:v>99.1</c:v>
                </c:pt>
                <c:pt idx="3">
                  <c:v>101.67</c:v>
                </c:pt>
                <c:pt idx="4">
                  <c:v>101.15</c:v>
                </c:pt>
              </c:numCache>
            </c:numRef>
          </c:val>
          <c:extLst>
            <c:ext xmlns:c16="http://schemas.microsoft.com/office/drawing/2014/chart" uri="{C3380CC4-5D6E-409C-BE32-E72D297353CC}">
              <c16:uniqueId val="{00000000-BF41-4F6B-B704-0460D86DB1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BF41-4F6B-B704-0460D86DB1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150.5</c:v>
                </c:pt>
                <c:pt idx="1">
                  <c:v>150.58000000000001</c:v>
                </c:pt>
                <c:pt idx="2">
                  <c:v>155.9</c:v>
                </c:pt>
                <c:pt idx="3">
                  <c:v>161.88999999999999</c:v>
                </c:pt>
                <c:pt idx="4">
                  <c:v>163.66</c:v>
                </c:pt>
              </c:numCache>
            </c:numRef>
          </c:val>
          <c:extLst>
            <c:ext xmlns:c16="http://schemas.microsoft.com/office/drawing/2014/chart" uri="{C3380CC4-5D6E-409C-BE32-E72D297353CC}">
              <c16:uniqueId val="{00000000-56EC-4C6A-B9F9-95FDCC5E15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56EC-4C6A-B9F9-95FDCC5E15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8" zoomScaleNormal="100" workbookViewId="0">
      <selection activeCell="BL66" sqref="BL66:BZ82"/>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6999999999999993"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6999999999999993"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30" t="str">
        <f>データ!H6</f>
        <v>奈良県　大和郡山市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83891</v>
      </c>
      <c r="AM8" s="37"/>
      <c r="AN8" s="37"/>
      <c r="AO8" s="37"/>
      <c r="AP8" s="37"/>
      <c r="AQ8" s="37"/>
      <c r="AR8" s="37"/>
      <c r="AS8" s="37"/>
      <c r="AT8" s="38">
        <f>データ!T6</f>
        <v>42.69</v>
      </c>
      <c r="AU8" s="38"/>
      <c r="AV8" s="38"/>
      <c r="AW8" s="38"/>
      <c r="AX8" s="38"/>
      <c r="AY8" s="38"/>
      <c r="AZ8" s="38"/>
      <c r="BA8" s="38"/>
      <c r="BB8" s="38">
        <f>データ!U6</f>
        <v>1965.12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 customHeight="1" x14ac:dyDescent="0.15">
      <c r="A10" s="2"/>
      <c r="B10" s="38" t="str">
        <f>データ!N6</f>
        <v>-</v>
      </c>
      <c r="C10" s="38"/>
      <c r="D10" s="38"/>
      <c r="E10" s="38"/>
      <c r="F10" s="38"/>
      <c r="G10" s="38"/>
      <c r="H10" s="38"/>
      <c r="I10" s="38">
        <f>データ!O6</f>
        <v>56.88</v>
      </c>
      <c r="J10" s="38"/>
      <c r="K10" s="38"/>
      <c r="L10" s="38"/>
      <c r="M10" s="38"/>
      <c r="N10" s="38"/>
      <c r="O10" s="38"/>
      <c r="P10" s="38">
        <f>データ!P6</f>
        <v>95.69</v>
      </c>
      <c r="Q10" s="38"/>
      <c r="R10" s="38"/>
      <c r="S10" s="38"/>
      <c r="T10" s="38"/>
      <c r="U10" s="38"/>
      <c r="V10" s="38"/>
      <c r="W10" s="38">
        <f>データ!Q6</f>
        <v>91.05</v>
      </c>
      <c r="X10" s="38"/>
      <c r="Y10" s="38"/>
      <c r="Z10" s="38"/>
      <c r="AA10" s="38"/>
      <c r="AB10" s="38"/>
      <c r="AC10" s="38"/>
      <c r="AD10" s="37">
        <f>データ!R6</f>
        <v>2882</v>
      </c>
      <c r="AE10" s="37"/>
      <c r="AF10" s="37"/>
      <c r="AG10" s="37"/>
      <c r="AH10" s="37"/>
      <c r="AI10" s="37"/>
      <c r="AJ10" s="37"/>
      <c r="AK10" s="2"/>
      <c r="AL10" s="37">
        <f>データ!V6</f>
        <v>80032</v>
      </c>
      <c r="AM10" s="37"/>
      <c r="AN10" s="37"/>
      <c r="AO10" s="37"/>
      <c r="AP10" s="37"/>
      <c r="AQ10" s="37"/>
      <c r="AR10" s="37"/>
      <c r="AS10" s="37"/>
      <c r="AT10" s="38">
        <f>データ!W6</f>
        <v>14.77</v>
      </c>
      <c r="AU10" s="38"/>
      <c r="AV10" s="38"/>
      <c r="AW10" s="38"/>
      <c r="AX10" s="38"/>
      <c r="AY10" s="38"/>
      <c r="AZ10" s="38"/>
      <c r="BA10" s="38"/>
      <c r="BB10" s="38">
        <f>データ!X6</f>
        <v>5418.55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6"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6"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71"/>
      <c r="BN47" s="71"/>
      <c r="BO47" s="71"/>
      <c r="BP47" s="71"/>
      <c r="BQ47" s="71"/>
      <c r="BR47" s="71"/>
      <c r="BS47" s="71"/>
      <c r="BT47" s="71"/>
      <c r="BU47" s="71"/>
      <c r="BV47" s="71"/>
      <c r="BW47" s="71"/>
      <c r="BX47" s="71"/>
      <c r="BY47" s="71"/>
      <c r="BZ47" s="67"/>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6"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6"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71"/>
      <c r="BN66" s="71"/>
      <c r="BO66" s="71"/>
      <c r="BP66" s="71"/>
      <c r="BQ66" s="71"/>
      <c r="BR66" s="71"/>
      <c r="BS66" s="71"/>
      <c r="BT66" s="71"/>
      <c r="BU66" s="71"/>
      <c r="BV66" s="71"/>
      <c r="BW66" s="71"/>
      <c r="BX66" s="71"/>
      <c r="BY66" s="71"/>
      <c r="BZ66" s="67"/>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zZ4kOf7H5aSA54e1WOzk/F6bBtdataBEUhQsEcOvp9DGVAJKafXIg3f1xnALC2k0cpsHd665J2D2L//CT0l9A==" saltValue="JQKlJ9U2pY/mWtutdGT0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9"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292036</v>
      </c>
      <c r="D6" s="19">
        <f t="shared" si="3"/>
        <v>46</v>
      </c>
      <c r="E6" s="19">
        <f t="shared" si="3"/>
        <v>17</v>
      </c>
      <c r="F6" s="19">
        <f t="shared" si="3"/>
        <v>1</v>
      </c>
      <c r="G6" s="19">
        <f t="shared" si="3"/>
        <v>0</v>
      </c>
      <c r="H6" s="19" t="str">
        <f t="shared" si="3"/>
        <v>奈良県　大和郡山市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56.88</v>
      </c>
      <c r="P6" s="20">
        <f t="shared" si="3"/>
        <v>95.69</v>
      </c>
      <c r="Q6" s="20">
        <f t="shared" si="3"/>
        <v>91.05</v>
      </c>
      <c r="R6" s="20">
        <f t="shared" si="3"/>
        <v>2882</v>
      </c>
      <c r="S6" s="20">
        <f t="shared" si="3"/>
        <v>83891</v>
      </c>
      <c r="T6" s="20">
        <f t="shared" si="3"/>
        <v>42.69</v>
      </c>
      <c r="U6" s="20">
        <f t="shared" si="3"/>
        <v>1965.12</v>
      </c>
      <c r="V6" s="20">
        <f t="shared" si="3"/>
        <v>80032</v>
      </c>
      <c r="W6" s="20">
        <f t="shared" si="3"/>
        <v>14.77</v>
      </c>
      <c r="X6" s="20">
        <f t="shared" si="3"/>
        <v>5418.55</v>
      </c>
      <c r="Y6" s="21">
        <f>IF(Y7="",NA(),Y7)</f>
        <v>106.21</v>
      </c>
      <c r="Z6" s="21">
        <f t="shared" ref="Z6:AH6" si="4">IF(Z7="",NA(),Z7)</f>
        <v>105.18</v>
      </c>
      <c r="AA6" s="21">
        <f t="shared" si="4"/>
        <v>108.42</v>
      </c>
      <c r="AB6" s="21">
        <f t="shared" si="4"/>
        <v>112.45</v>
      </c>
      <c r="AC6" s="21">
        <f t="shared" si="4"/>
        <v>112.03</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64.430000000000007</v>
      </c>
      <c r="AV6" s="21">
        <f t="shared" ref="AV6:BD6" si="6">IF(AV7="",NA(),AV7)</f>
        <v>77.44</v>
      </c>
      <c r="AW6" s="21">
        <f t="shared" si="6"/>
        <v>100.42</v>
      </c>
      <c r="AX6" s="21">
        <f t="shared" si="6"/>
        <v>126.49</v>
      </c>
      <c r="AY6" s="21">
        <f t="shared" si="6"/>
        <v>136.96</v>
      </c>
      <c r="AZ6" s="21">
        <f t="shared" si="6"/>
        <v>80.5</v>
      </c>
      <c r="BA6" s="21">
        <f t="shared" si="6"/>
        <v>71.540000000000006</v>
      </c>
      <c r="BB6" s="21">
        <f t="shared" si="6"/>
        <v>67.86</v>
      </c>
      <c r="BC6" s="21">
        <f t="shared" si="6"/>
        <v>72.92</v>
      </c>
      <c r="BD6" s="21">
        <f t="shared" si="6"/>
        <v>81.19</v>
      </c>
      <c r="BE6" s="20" t="str">
        <f>IF(BE7="","",IF(BE7="-","【-】","【"&amp;SUBSTITUTE(TEXT(BE7,"#,##0.00"),"-","△")&amp;"】"))</f>
        <v>【73.44】</v>
      </c>
      <c r="BF6" s="21">
        <f>IF(BF7="",NA(),BF7)</f>
        <v>736.07</v>
      </c>
      <c r="BG6" s="21">
        <f t="shared" ref="BG6:BO6" si="7">IF(BG7="",NA(),BG7)</f>
        <v>750.56</v>
      </c>
      <c r="BH6" s="21">
        <f t="shared" si="7"/>
        <v>745.59</v>
      </c>
      <c r="BI6" s="21">
        <f t="shared" si="7"/>
        <v>769.07</v>
      </c>
      <c r="BJ6" s="21">
        <f t="shared" si="7"/>
        <v>758.29</v>
      </c>
      <c r="BK6" s="21">
        <f t="shared" si="7"/>
        <v>605.9</v>
      </c>
      <c r="BL6" s="21">
        <f t="shared" si="7"/>
        <v>653.69000000000005</v>
      </c>
      <c r="BM6" s="21">
        <f t="shared" si="7"/>
        <v>709.4</v>
      </c>
      <c r="BN6" s="21">
        <f t="shared" si="7"/>
        <v>734.47</v>
      </c>
      <c r="BO6" s="21">
        <f t="shared" si="7"/>
        <v>720.89</v>
      </c>
      <c r="BP6" s="20" t="str">
        <f>IF(BP7="","",IF(BP7="-","【-】","【"&amp;SUBSTITUTE(TEXT(BP7,"#,##0.00"),"-","△")&amp;"】"))</f>
        <v>【652.82】</v>
      </c>
      <c r="BQ6" s="21">
        <f>IF(BQ7="",NA(),BQ7)</f>
        <v>99.22</v>
      </c>
      <c r="BR6" s="21">
        <f t="shared" ref="BR6:BZ6" si="8">IF(BR7="",NA(),BR7)</f>
        <v>98.13</v>
      </c>
      <c r="BS6" s="21">
        <f t="shared" si="8"/>
        <v>99.1</v>
      </c>
      <c r="BT6" s="21">
        <f t="shared" si="8"/>
        <v>101.67</v>
      </c>
      <c r="BU6" s="21">
        <f t="shared" si="8"/>
        <v>101.15</v>
      </c>
      <c r="BV6" s="21">
        <f t="shared" si="8"/>
        <v>89.41</v>
      </c>
      <c r="BW6" s="21">
        <f t="shared" si="8"/>
        <v>88.05</v>
      </c>
      <c r="BX6" s="21">
        <f t="shared" si="8"/>
        <v>91.14</v>
      </c>
      <c r="BY6" s="21">
        <f t="shared" si="8"/>
        <v>90.69</v>
      </c>
      <c r="BZ6" s="21">
        <f t="shared" si="8"/>
        <v>90.5</v>
      </c>
      <c r="CA6" s="20" t="str">
        <f>IF(CA7="","",IF(CA7="-","【-】","【"&amp;SUBSTITUTE(TEXT(CA7,"#,##0.00"),"-","△")&amp;"】"))</f>
        <v>【97.61】</v>
      </c>
      <c r="CB6" s="21">
        <f>IF(CB7="",NA(),CB7)</f>
        <v>150.5</v>
      </c>
      <c r="CC6" s="21">
        <f t="shared" ref="CC6:CK6" si="9">IF(CC7="",NA(),CC7)</f>
        <v>150.58000000000001</v>
      </c>
      <c r="CD6" s="21">
        <f t="shared" si="9"/>
        <v>155.9</v>
      </c>
      <c r="CE6" s="21">
        <f t="shared" si="9"/>
        <v>161.88999999999999</v>
      </c>
      <c r="CF6" s="21">
        <f t="shared" si="9"/>
        <v>163.66</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93.24</v>
      </c>
      <c r="CY6" s="21">
        <f t="shared" ref="CY6:DG6" si="11">IF(CY7="",NA(),CY7)</f>
        <v>93.77</v>
      </c>
      <c r="CZ6" s="21">
        <f t="shared" si="11"/>
        <v>94</v>
      </c>
      <c r="DA6" s="21">
        <f t="shared" si="11"/>
        <v>94.54</v>
      </c>
      <c r="DB6" s="21">
        <f t="shared" si="11"/>
        <v>95.11</v>
      </c>
      <c r="DC6" s="21">
        <f t="shared" si="11"/>
        <v>93.91</v>
      </c>
      <c r="DD6" s="21">
        <f t="shared" si="11"/>
        <v>93.73</v>
      </c>
      <c r="DE6" s="21">
        <f t="shared" si="11"/>
        <v>94.17</v>
      </c>
      <c r="DF6" s="21">
        <f t="shared" si="11"/>
        <v>94.27</v>
      </c>
      <c r="DG6" s="21">
        <f t="shared" si="11"/>
        <v>94.46</v>
      </c>
      <c r="DH6" s="20" t="str">
        <f>IF(DH7="","",IF(DH7="-","【-】","【"&amp;SUBSTITUTE(TEXT(DH7,"#,##0.00"),"-","△")&amp;"】"))</f>
        <v>【95.82】</v>
      </c>
      <c r="DI6" s="21">
        <f>IF(DI7="",NA(),DI7)</f>
        <v>24.83</v>
      </c>
      <c r="DJ6" s="21">
        <f t="shared" ref="DJ6:DR6" si="12">IF(DJ7="",NA(),DJ7)</f>
        <v>26.97</v>
      </c>
      <c r="DK6" s="21">
        <f t="shared" si="12"/>
        <v>29.05</v>
      </c>
      <c r="DL6" s="21">
        <f t="shared" si="12"/>
        <v>31.22</v>
      </c>
      <c r="DM6" s="21">
        <f t="shared" si="12"/>
        <v>33.28</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292036</v>
      </c>
      <c r="D7" s="23">
        <v>46</v>
      </c>
      <c r="E7" s="23">
        <v>17</v>
      </c>
      <c r="F7" s="23">
        <v>1</v>
      </c>
      <c r="G7" s="23">
        <v>0</v>
      </c>
      <c r="H7" s="23" t="s">
        <v>95</v>
      </c>
      <c r="I7" s="23" t="s">
        <v>96</v>
      </c>
      <c r="J7" s="23" t="s">
        <v>97</v>
      </c>
      <c r="K7" s="23" t="s">
        <v>98</v>
      </c>
      <c r="L7" s="23" t="s">
        <v>99</v>
      </c>
      <c r="M7" s="23" t="s">
        <v>100</v>
      </c>
      <c r="N7" s="24" t="s">
        <v>101</v>
      </c>
      <c r="O7" s="24">
        <v>56.88</v>
      </c>
      <c r="P7" s="24">
        <v>95.69</v>
      </c>
      <c r="Q7" s="24">
        <v>91.05</v>
      </c>
      <c r="R7" s="24">
        <v>2882</v>
      </c>
      <c r="S7" s="24">
        <v>83891</v>
      </c>
      <c r="T7" s="24">
        <v>42.69</v>
      </c>
      <c r="U7" s="24">
        <v>1965.12</v>
      </c>
      <c r="V7" s="24">
        <v>80032</v>
      </c>
      <c r="W7" s="24">
        <v>14.77</v>
      </c>
      <c r="X7" s="24">
        <v>5418.55</v>
      </c>
      <c r="Y7" s="24">
        <v>106.21</v>
      </c>
      <c r="Z7" s="24">
        <v>105.18</v>
      </c>
      <c r="AA7" s="24">
        <v>108.42</v>
      </c>
      <c r="AB7" s="24">
        <v>112.45</v>
      </c>
      <c r="AC7" s="24">
        <v>112.03</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64.430000000000007</v>
      </c>
      <c r="AV7" s="24">
        <v>77.44</v>
      </c>
      <c r="AW7" s="24">
        <v>100.42</v>
      </c>
      <c r="AX7" s="24">
        <v>126.49</v>
      </c>
      <c r="AY7" s="24">
        <v>136.96</v>
      </c>
      <c r="AZ7" s="24">
        <v>80.5</v>
      </c>
      <c r="BA7" s="24">
        <v>71.540000000000006</v>
      </c>
      <c r="BB7" s="24">
        <v>67.86</v>
      </c>
      <c r="BC7" s="24">
        <v>72.92</v>
      </c>
      <c r="BD7" s="24">
        <v>81.19</v>
      </c>
      <c r="BE7" s="24">
        <v>73.44</v>
      </c>
      <c r="BF7" s="24">
        <v>736.07</v>
      </c>
      <c r="BG7" s="24">
        <v>750.56</v>
      </c>
      <c r="BH7" s="24">
        <v>745.59</v>
      </c>
      <c r="BI7" s="24">
        <v>769.07</v>
      </c>
      <c r="BJ7" s="24">
        <v>758.29</v>
      </c>
      <c r="BK7" s="24">
        <v>605.9</v>
      </c>
      <c r="BL7" s="24">
        <v>653.69000000000005</v>
      </c>
      <c r="BM7" s="24">
        <v>709.4</v>
      </c>
      <c r="BN7" s="24">
        <v>734.47</v>
      </c>
      <c r="BO7" s="24">
        <v>720.89</v>
      </c>
      <c r="BP7" s="24">
        <v>652.82000000000005</v>
      </c>
      <c r="BQ7" s="24">
        <v>99.22</v>
      </c>
      <c r="BR7" s="24">
        <v>98.13</v>
      </c>
      <c r="BS7" s="24">
        <v>99.1</v>
      </c>
      <c r="BT7" s="24">
        <v>101.67</v>
      </c>
      <c r="BU7" s="24">
        <v>101.15</v>
      </c>
      <c r="BV7" s="24">
        <v>89.41</v>
      </c>
      <c r="BW7" s="24">
        <v>88.05</v>
      </c>
      <c r="BX7" s="24">
        <v>91.14</v>
      </c>
      <c r="BY7" s="24">
        <v>90.69</v>
      </c>
      <c r="BZ7" s="24">
        <v>90.5</v>
      </c>
      <c r="CA7" s="24">
        <v>97.61</v>
      </c>
      <c r="CB7" s="24">
        <v>150.5</v>
      </c>
      <c r="CC7" s="24">
        <v>150.58000000000001</v>
      </c>
      <c r="CD7" s="24">
        <v>155.9</v>
      </c>
      <c r="CE7" s="24">
        <v>161.88999999999999</v>
      </c>
      <c r="CF7" s="24">
        <v>163.66</v>
      </c>
      <c r="CG7" s="24">
        <v>142.05000000000001</v>
      </c>
      <c r="CH7" s="24">
        <v>141.15</v>
      </c>
      <c r="CI7" s="24">
        <v>136.86000000000001</v>
      </c>
      <c r="CJ7" s="24">
        <v>138.52000000000001</v>
      </c>
      <c r="CK7" s="24">
        <v>138.66999999999999</v>
      </c>
      <c r="CL7" s="24">
        <v>138.29</v>
      </c>
      <c r="CM7" s="24" t="s">
        <v>101</v>
      </c>
      <c r="CN7" s="24" t="s">
        <v>101</v>
      </c>
      <c r="CO7" s="24" t="s">
        <v>101</v>
      </c>
      <c r="CP7" s="24" t="s">
        <v>101</v>
      </c>
      <c r="CQ7" s="24" t="s">
        <v>101</v>
      </c>
      <c r="CR7" s="24">
        <v>56.51</v>
      </c>
      <c r="CS7" s="24">
        <v>57.04</v>
      </c>
      <c r="CT7" s="24">
        <v>60.78</v>
      </c>
      <c r="CU7" s="24">
        <v>59.96</v>
      </c>
      <c r="CV7" s="24">
        <v>59.9</v>
      </c>
      <c r="CW7" s="24">
        <v>59.1</v>
      </c>
      <c r="CX7" s="24">
        <v>93.24</v>
      </c>
      <c r="CY7" s="24">
        <v>93.77</v>
      </c>
      <c r="CZ7" s="24">
        <v>94</v>
      </c>
      <c r="DA7" s="24">
        <v>94.54</v>
      </c>
      <c r="DB7" s="24">
        <v>95.11</v>
      </c>
      <c r="DC7" s="24">
        <v>93.91</v>
      </c>
      <c r="DD7" s="24">
        <v>93.73</v>
      </c>
      <c r="DE7" s="24">
        <v>94.17</v>
      </c>
      <c r="DF7" s="24">
        <v>94.27</v>
      </c>
      <c r="DG7" s="24">
        <v>94.46</v>
      </c>
      <c r="DH7" s="24">
        <v>95.82</v>
      </c>
      <c r="DI7" s="24">
        <v>24.83</v>
      </c>
      <c r="DJ7" s="24">
        <v>26.97</v>
      </c>
      <c r="DK7" s="24">
        <v>29.05</v>
      </c>
      <c r="DL7" s="24">
        <v>31.22</v>
      </c>
      <c r="DM7" s="24">
        <v>33.28</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v>
      </c>
      <c r="EF7" s="24">
        <v>0</v>
      </c>
      <c r="EG7" s="24">
        <v>0</v>
      </c>
      <c r="EH7" s="24">
        <v>0</v>
      </c>
      <c r="EI7" s="24">
        <v>0</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2024-01-22T02:19:50Z</cp:lastPrinted>
  <dcterms:created xsi:type="dcterms:W3CDTF">2023-12-12T00:49:38Z</dcterms:created>
  <dcterms:modified xsi:type="dcterms:W3CDTF">2024-03-10T23:53:31Z</dcterms:modified>
  <cp:category/>
</cp:coreProperties>
</file>